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Рабочий стол\ПК-22-23\"/>
    </mc:Choice>
  </mc:AlternateContent>
  <bookViews>
    <workbookView xWindow="0" yWindow="0" windowWidth="15360" windowHeight="7665"/>
  </bookViews>
  <sheets>
    <sheet name="2022-2023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2" l="1"/>
  <c r="F21" i="12"/>
  <c r="F20" i="12"/>
  <c r="F19" i="12"/>
  <c r="H341" i="12"/>
  <c r="H336" i="12"/>
  <c r="H335" i="12"/>
  <c r="H331" i="12"/>
  <c r="F331" i="12"/>
  <c r="H329" i="12"/>
  <c r="F329" i="12"/>
  <c r="H323" i="12"/>
  <c r="F323" i="12"/>
  <c r="H322" i="12"/>
  <c r="F322" i="12"/>
  <c r="H321" i="12"/>
  <c r="F321" i="12"/>
  <c r="H317" i="12"/>
  <c r="F317" i="12"/>
  <c r="H316" i="12"/>
  <c r="F316" i="12"/>
  <c r="H315" i="12"/>
  <c r="F315" i="12"/>
  <c r="H314" i="12"/>
  <c r="F314" i="12"/>
  <c r="H313" i="12"/>
  <c r="F313" i="12"/>
  <c r="H308" i="12"/>
  <c r="F308" i="12"/>
  <c r="I307" i="12"/>
  <c r="H307" i="12"/>
  <c r="G307" i="12"/>
  <c r="F307" i="12"/>
  <c r="I306" i="12"/>
  <c r="H306" i="12"/>
  <c r="G306" i="12"/>
  <c r="F306" i="12"/>
  <c r="I305" i="12"/>
  <c r="H305" i="12"/>
  <c r="G305" i="12"/>
  <c r="F305" i="12"/>
  <c r="I304" i="12"/>
  <c r="H304" i="12"/>
  <c r="G304" i="12"/>
  <c r="F304" i="12"/>
  <c r="H302" i="12"/>
  <c r="F302" i="12"/>
  <c r="H301" i="12"/>
  <c r="F301" i="12"/>
  <c r="H300" i="12"/>
  <c r="F300" i="12"/>
  <c r="H299" i="12"/>
  <c r="F299" i="12"/>
  <c r="H298" i="12"/>
  <c r="F298" i="12"/>
  <c r="H297" i="12"/>
  <c r="F297" i="12"/>
  <c r="H296" i="12"/>
  <c r="F296" i="12"/>
  <c r="H295" i="12"/>
  <c r="F295" i="12"/>
  <c r="H294" i="12"/>
  <c r="F294" i="12"/>
  <c r="H293" i="12"/>
  <c r="F293" i="12"/>
  <c r="H292" i="12"/>
  <c r="F292" i="12"/>
  <c r="H291" i="12"/>
  <c r="F291" i="12"/>
  <c r="H290" i="12"/>
  <c r="F290" i="12"/>
  <c r="H289" i="12"/>
  <c r="F289" i="12"/>
  <c r="H288" i="12"/>
  <c r="F288" i="12"/>
  <c r="H287" i="12"/>
  <c r="F287" i="12"/>
  <c r="H286" i="12"/>
  <c r="F286" i="12"/>
  <c r="H285" i="12"/>
  <c r="F285" i="12"/>
  <c r="H284" i="12"/>
  <c r="F284" i="12"/>
  <c r="H283" i="12"/>
  <c r="F283" i="12"/>
  <c r="G281" i="12"/>
  <c r="I280" i="12"/>
  <c r="H280" i="12"/>
  <c r="G280" i="12"/>
  <c r="F280" i="12"/>
  <c r="I279" i="12"/>
  <c r="H279" i="12"/>
  <c r="I281" i="12" s="1"/>
  <c r="G279" i="12"/>
  <c r="F279" i="12"/>
  <c r="H278" i="12"/>
  <c r="F278" i="12"/>
  <c r="D278" i="12"/>
  <c r="H277" i="12"/>
  <c r="F277" i="12"/>
  <c r="H276" i="12"/>
  <c r="F276" i="12"/>
  <c r="H275" i="12"/>
  <c r="F275" i="12"/>
  <c r="H274" i="12"/>
  <c r="F274" i="12"/>
  <c r="H273" i="12"/>
  <c r="F273" i="12"/>
  <c r="D273" i="12"/>
  <c r="H272" i="12"/>
  <c r="F272" i="12"/>
  <c r="H271" i="12"/>
  <c r="F271" i="12"/>
  <c r="G270" i="12"/>
  <c r="I269" i="12"/>
  <c r="H269" i="12"/>
  <c r="G269" i="12"/>
  <c r="F269" i="12"/>
  <c r="I268" i="12"/>
  <c r="H268" i="12"/>
  <c r="I270" i="12" s="1"/>
  <c r="G268" i="12"/>
  <c r="F268" i="12"/>
  <c r="H267" i="12"/>
  <c r="F267" i="12"/>
  <c r="D267" i="12"/>
  <c r="H266" i="12"/>
  <c r="F266" i="12"/>
  <c r="H265" i="12"/>
  <c r="F265" i="12"/>
  <c r="I264" i="12"/>
  <c r="G264" i="12"/>
  <c r="I263" i="12"/>
  <c r="H263" i="12"/>
  <c r="G263" i="12"/>
  <c r="F263" i="12"/>
  <c r="I262" i="12"/>
  <c r="H262" i="12"/>
  <c r="G262" i="12"/>
  <c r="F262" i="12"/>
  <c r="H261" i="12"/>
  <c r="F261" i="12"/>
  <c r="D261" i="12"/>
  <c r="H260" i="12"/>
  <c r="F260" i="12"/>
  <c r="H259" i="12"/>
  <c r="F259" i="12"/>
  <c r="I258" i="12"/>
  <c r="G258" i="12"/>
  <c r="I257" i="12"/>
  <c r="H257" i="12"/>
  <c r="G257" i="12"/>
  <c r="F257" i="12"/>
  <c r="I256" i="12"/>
  <c r="H256" i="12"/>
  <c r="G256" i="12"/>
  <c r="F256" i="12"/>
  <c r="H255" i="12"/>
  <c r="G255" i="12"/>
  <c r="I255" i="12" s="1"/>
  <c r="F255" i="12"/>
  <c r="E255" i="12"/>
  <c r="H254" i="12"/>
  <c r="F254" i="12"/>
  <c r="H253" i="12"/>
  <c r="F253" i="12"/>
  <c r="E253" i="12"/>
  <c r="G253" i="12" s="1"/>
  <c r="I253" i="12" s="1"/>
  <c r="G252" i="12"/>
  <c r="I251" i="12"/>
  <c r="H251" i="12"/>
  <c r="G251" i="12"/>
  <c r="F251" i="12"/>
  <c r="I250" i="12"/>
  <c r="H250" i="12"/>
  <c r="I252" i="12" s="1"/>
  <c r="G250" i="12"/>
  <c r="F250" i="12"/>
  <c r="H249" i="12"/>
  <c r="F249" i="12"/>
  <c r="E249" i="12"/>
  <c r="G249" i="12" s="1"/>
  <c r="I249" i="12" s="1"/>
  <c r="H248" i="12"/>
  <c r="F248" i="12"/>
  <c r="H247" i="12"/>
  <c r="G247" i="12"/>
  <c r="I247" i="12" s="1"/>
  <c r="F247" i="12"/>
  <c r="E247" i="12"/>
  <c r="I246" i="12"/>
  <c r="G246" i="12"/>
  <c r="I245" i="12"/>
  <c r="H245" i="12"/>
  <c r="G245" i="12"/>
  <c r="F245" i="12"/>
  <c r="I244" i="12"/>
  <c r="H244" i="12"/>
  <c r="G244" i="12"/>
  <c r="F244" i="12"/>
  <c r="H243" i="12"/>
  <c r="F243" i="12"/>
  <c r="D243" i="12"/>
  <c r="H242" i="12"/>
  <c r="F242" i="12"/>
  <c r="H241" i="12"/>
  <c r="F241" i="12"/>
  <c r="I240" i="12"/>
  <c r="G240" i="12"/>
  <c r="I239" i="12"/>
  <c r="H239" i="12"/>
  <c r="G239" i="12"/>
  <c r="F239" i="12"/>
  <c r="I238" i="12"/>
  <c r="H238" i="12"/>
  <c r="G238" i="12"/>
  <c r="F238" i="12"/>
  <c r="H237" i="12"/>
  <c r="F237" i="12"/>
  <c r="D237" i="12"/>
  <c r="H236" i="12"/>
  <c r="F236" i="12"/>
  <c r="H235" i="12"/>
  <c r="F235" i="12"/>
  <c r="H234" i="12"/>
  <c r="G234" i="12"/>
  <c r="I234" i="12" s="1"/>
  <c r="F234" i="12"/>
  <c r="E234" i="12"/>
  <c r="H233" i="12"/>
  <c r="G233" i="12"/>
  <c r="I233" i="12" s="1"/>
  <c r="F233" i="12"/>
  <c r="E233" i="12"/>
  <c r="H232" i="12"/>
  <c r="F232" i="12"/>
  <c r="D232" i="12"/>
  <c r="H231" i="12"/>
  <c r="F231" i="12"/>
  <c r="H230" i="12"/>
  <c r="F230" i="12"/>
  <c r="I229" i="12"/>
  <c r="G229" i="12"/>
  <c r="I228" i="12"/>
  <c r="H228" i="12"/>
  <c r="G228" i="12"/>
  <c r="F228" i="12"/>
  <c r="I227" i="12"/>
  <c r="H227" i="12"/>
  <c r="G227" i="12"/>
  <c r="F227" i="12"/>
  <c r="H226" i="12"/>
  <c r="F226" i="12"/>
  <c r="D226" i="12"/>
  <c r="H225" i="12"/>
  <c r="F225" i="12"/>
  <c r="H224" i="12"/>
  <c r="F224" i="12"/>
  <c r="I223" i="12"/>
  <c r="G223" i="12"/>
  <c r="I222" i="12"/>
  <c r="H222" i="12"/>
  <c r="G222" i="12"/>
  <c r="F222" i="12"/>
  <c r="I221" i="12"/>
  <c r="H221" i="12"/>
  <c r="G221" i="12"/>
  <c r="F221" i="12"/>
  <c r="H220" i="12"/>
  <c r="F220" i="12"/>
  <c r="D220" i="12"/>
  <c r="H219" i="12"/>
  <c r="F219" i="12"/>
  <c r="H218" i="12"/>
  <c r="F218" i="12"/>
  <c r="I217" i="12"/>
  <c r="I216" i="12"/>
  <c r="H216" i="12"/>
  <c r="G216" i="12"/>
  <c r="F216" i="12"/>
  <c r="I215" i="12"/>
  <c r="H215" i="12"/>
  <c r="G215" i="12"/>
  <c r="G217" i="12" s="1"/>
  <c r="F215" i="12"/>
  <c r="H214" i="12"/>
  <c r="G214" i="12"/>
  <c r="I214" i="12" s="1"/>
  <c r="F214" i="12"/>
  <c r="E214" i="12"/>
  <c r="H213" i="12"/>
  <c r="F213" i="12"/>
  <c r="H212" i="12"/>
  <c r="G212" i="12"/>
  <c r="I212" i="12" s="1"/>
  <c r="F212" i="12"/>
  <c r="E212" i="12"/>
  <c r="H211" i="12"/>
  <c r="G211" i="12"/>
  <c r="I211" i="12" s="1"/>
  <c r="F211" i="12"/>
  <c r="E211" i="12"/>
  <c r="D211" i="12"/>
  <c r="H210" i="12"/>
  <c r="F210" i="12"/>
  <c r="E210" i="12"/>
  <c r="G210" i="12" s="1"/>
  <c r="I210" i="12" s="1"/>
  <c r="H209" i="12"/>
  <c r="G209" i="12"/>
  <c r="I209" i="12" s="1"/>
  <c r="F209" i="12"/>
  <c r="E209" i="12"/>
  <c r="H208" i="12"/>
  <c r="F208" i="12"/>
  <c r="H207" i="12"/>
  <c r="F207" i="12"/>
  <c r="E207" i="12"/>
  <c r="G207" i="12" s="1"/>
  <c r="I207" i="12" s="1"/>
  <c r="G206" i="12"/>
  <c r="I205" i="12"/>
  <c r="H205" i="12"/>
  <c r="G205" i="12"/>
  <c r="F205" i="12"/>
  <c r="I204" i="12"/>
  <c r="H204" i="12"/>
  <c r="I206" i="12" s="1"/>
  <c r="G204" i="12"/>
  <c r="F204" i="12"/>
  <c r="H203" i="12"/>
  <c r="F203" i="12"/>
  <c r="E203" i="12"/>
  <c r="G203" i="12" s="1"/>
  <c r="I203" i="12" s="1"/>
  <c r="H202" i="12"/>
  <c r="F202" i="12"/>
  <c r="H201" i="12"/>
  <c r="G201" i="12"/>
  <c r="I201" i="12" s="1"/>
  <c r="F201" i="12"/>
  <c r="E201" i="12"/>
  <c r="H200" i="12"/>
  <c r="F200" i="12"/>
  <c r="H199" i="12"/>
  <c r="F199" i="12"/>
  <c r="H198" i="12"/>
  <c r="F198" i="12"/>
  <c r="E198" i="12"/>
  <c r="G198" i="12" s="1"/>
  <c r="I198" i="12" s="1"/>
  <c r="H197" i="12"/>
  <c r="F197" i="12"/>
  <c r="H196" i="12"/>
  <c r="G196" i="12"/>
  <c r="I196" i="12" s="1"/>
  <c r="F196" i="12"/>
  <c r="E196" i="12"/>
  <c r="I195" i="12"/>
  <c r="G195" i="12"/>
  <c r="I194" i="12"/>
  <c r="H194" i="12"/>
  <c r="G194" i="12"/>
  <c r="F194" i="12"/>
  <c r="I193" i="12"/>
  <c r="H193" i="12"/>
  <c r="G193" i="12"/>
  <c r="F193" i="12"/>
  <c r="H192" i="12"/>
  <c r="F192" i="12"/>
  <c r="D192" i="12"/>
  <c r="H191" i="12"/>
  <c r="F191" i="12"/>
  <c r="H190" i="12"/>
  <c r="F190" i="12"/>
  <c r="I189" i="12"/>
  <c r="G189" i="12"/>
  <c r="I188" i="12"/>
  <c r="H188" i="12"/>
  <c r="G188" i="12"/>
  <c r="F188" i="12"/>
  <c r="I187" i="12"/>
  <c r="H187" i="12"/>
  <c r="G187" i="12"/>
  <c r="F187" i="12"/>
  <c r="H186" i="12"/>
  <c r="F186" i="12"/>
  <c r="D186" i="12"/>
  <c r="H185" i="12"/>
  <c r="F185" i="12"/>
  <c r="H184" i="12"/>
  <c r="F184" i="12"/>
  <c r="H182" i="12"/>
  <c r="F182" i="12"/>
  <c r="D182" i="12"/>
  <c r="H181" i="12"/>
  <c r="F181" i="12"/>
  <c r="H180" i="12"/>
  <c r="F180" i="12"/>
  <c r="H179" i="12"/>
  <c r="F179" i="12"/>
  <c r="H178" i="12"/>
  <c r="F178" i="12"/>
  <c r="H177" i="12"/>
  <c r="F177" i="12"/>
  <c r="H176" i="12"/>
  <c r="F176" i="12"/>
  <c r="H175" i="12"/>
  <c r="F175" i="12"/>
  <c r="H174" i="12"/>
  <c r="F174" i="12"/>
  <c r="H173" i="12"/>
  <c r="F173" i="12"/>
  <c r="H153" i="12"/>
  <c r="F153" i="12"/>
  <c r="H152" i="12"/>
  <c r="F152" i="12"/>
  <c r="H151" i="12"/>
  <c r="F151" i="12"/>
  <c r="H150" i="12"/>
  <c r="F150" i="12"/>
  <c r="H149" i="12"/>
  <c r="F149" i="12"/>
  <c r="H148" i="12"/>
  <c r="F148" i="12"/>
  <c r="H147" i="12"/>
  <c r="F147" i="12"/>
  <c r="H146" i="12"/>
  <c r="F146" i="12"/>
  <c r="H145" i="12"/>
  <c r="F145" i="12"/>
  <c r="H144" i="12"/>
  <c r="F144" i="12"/>
  <c r="H143" i="12"/>
  <c r="F143" i="12"/>
  <c r="H142" i="12"/>
  <c r="F142" i="12"/>
  <c r="I141" i="12"/>
  <c r="G141" i="12"/>
  <c r="I140" i="12"/>
  <c r="H140" i="12"/>
  <c r="G140" i="12"/>
  <c r="F140" i="12"/>
  <c r="I139" i="12"/>
  <c r="H139" i="12"/>
  <c r="G139" i="12"/>
  <c r="F139" i="12"/>
  <c r="I138" i="12"/>
  <c r="H138" i="12"/>
  <c r="G138" i="12"/>
  <c r="F138" i="12"/>
  <c r="I137" i="12"/>
  <c r="H137" i="12"/>
  <c r="G137" i="12"/>
  <c r="F137" i="12"/>
  <c r="I136" i="12"/>
  <c r="G136" i="12"/>
  <c r="I135" i="12"/>
  <c r="H135" i="12"/>
  <c r="G135" i="12"/>
  <c r="F135" i="12"/>
  <c r="I134" i="12"/>
  <c r="H134" i="12"/>
  <c r="G134" i="12"/>
  <c r="F134" i="12"/>
  <c r="I133" i="12"/>
  <c r="H133" i="12"/>
  <c r="G133" i="12"/>
  <c r="F133" i="12"/>
  <c r="I132" i="12"/>
  <c r="H132" i="12"/>
  <c r="G132" i="12"/>
  <c r="F132" i="12"/>
  <c r="I130" i="12"/>
  <c r="G130" i="12"/>
  <c r="I129" i="12"/>
  <c r="H129" i="12"/>
  <c r="G129" i="12"/>
  <c r="F129" i="12"/>
  <c r="I128" i="12"/>
  <c r="H128" i="12"/>
  <c r="G128" i="12"/>
  <c r="F128" i="12"/>
  <c r="I127" i="12"/>
  <c r="H127" i="12"/>
  <c r="G127" i="12"/>
  <c r="F127" i="12"/>
  <c r="I126" i="12"/>
  <c r="H126" i="12"/>
  <c r="G126" i="12"/>
  <c r="F126" i="12"/>
  <c r="H125" i="12"/>
  <c r="F125" i="12"/>
  <c r="H124" i="12"/>
  <c r="F124" i="12"/>
  <c r="H123" i="12"/>
  <c r="F123" i="12"/>
  <c r="H122" i="12"/>
  <c r="F122" i="12"/>
  <c r="H121" i="12"/>
  <c r="F121" i="12"/>
  <c r="H120" i="12"/>
  <c r="F120" i="12"/>
  <c r="H119" i="12"/>
  <c r="F119" i="12"/>
  <c r="H118" i="12"/>
  <c r="F118" i="12"/>
  <c r="I117" i="12"/>
  <c r="G117" i="12"/>
  <c r="I116" i="12"/>
  <c r="H116" i="12"/>
  <c r="G116" i="12"/>
  <c r="F116" i="12"/>
  <c r="I115" i="12"/>
  <c r="H115" i="12"/>
  <c r="G115" i="12"/>
  <c r="F115" i="12"/>
  <c r="I114" i="12"/>
  <c r="H114" i="12"/>
  <c r="G114" i="12"/>
  <c r="F114" i="12"/>
  <c r="I113" i="12"/>
  <c r="H113" i="12"/>
  <c r="G113" i="12"/>
  <c r="F113" i="12"/>
  <c r="I112" i="12"/>
  <c r="G112" i="12"/>
  <c r="F112" i="12"/>
  <c r="G111" i="12"/>
  <c r="I111" i="12" s="1"/>
  <c r="F111" i="12"/>
  <c r="E111" i="12"/>
  <c r="H110" i="12"/>
  <c r="G110" i="12"/>
  <c r="I110" i="12" s="1"/>
  <c r="F110" i="12"/>
  <c r="E110" i="12"/>
  <c r="H111" i="12" s="1"/>
  <c r="H109" i="12"/>
  <c r="F109" i="12"/>
  <c r="E109" i="12"/>
  <c r="G109" i="12" s="1"/>
  <c r="I109" i="12" s="1"/>
  <c r="H108" i="12"/>
  <c r="F108" i="12"/>
  <c r="E108" i="12"/>
  <c r="G108" i="12" s="1"/>
  <c r="I108" i="12" s="1"/>
  <c r="H107" i="12"/>
  <c r="G107" i="12"/>
  <c r="I107" i="12" s="1"/>
  <c r="F107" i="12"/>
  <c r="E107" i="12"/>
  <c r="I106" i="12"/>
  <c r="G106" i="12"/>
  <c r="I105" i="12"/>
  <c r="H105" i="12"/>
  <c r="G105" i="12"/>
  <c r="F105" i="12"/>
  <c r="I104" i="12"/>
  <c r="H104" i="12"/>
  <c r="G104" i="12"/>
  <c r="F104" i="12"/>
  <c r="I103" i="12"/>
  <c r="H103" i="12"/>
  <c r="G103" i="12"/>
  <c r="F103" i="12"/>
  <c r="I102" i="12"/>
  <c r="H102" i="12"/>
  <c r="G102" i="12"/>
  <c r="F102" i="12"/>
  <c r="I101" i="12"/>
  <c r="G101" i="12"/>
  <c r="I100" i="12"/>
  <c r="H100" i="12"/>
  <c r="G100" i="12"/>
  <c r="F100" i="12"/>
  <c r="I99" i="12"/>
  <c r="H99" i="12"/>
  <c r="G99" i="12"/>
  <c r="F99" i="12"/>
  <c r="I98" i="12"/>
  <c r="H98" i="12"/>
  <c r="G98" i="12"/>
  <c r="F98" i="12"/>
  <c r="I97" i="12"/>
  <c r="H97" i="12"/>
  <c r="G97" i="12"/>
  <c r="F97" i="12"/>
  <c r="I96" i="12"/>
  <c r="G96" i="12"/>
  <c r="I95" i="12"/>
  <c r="H95" i="12"/>
  <c r="G95" i="12"/>
  <c r="F95" i="12"/>
  <c r="I94" i="12"/>
  <c r="H94" i="12"/>
  <c r="G94" i="12"/>
  <c r="F94" i="12"/>
  <c r="I93" i="12"/>
  <c r="H93" i="12"/>
  <c r="G93" i="12"/>
  <c r="F93" i="12"/>
  <c r="I92" i="12"/>
  <c r="H92" i="12"/>
  <c r="G92" i="12"/>
  <c r="F92" i="12"/>
  <c r="H90" i="12"/>
  <c r="F90" i="12"/>
  <c r="H89" i="12"/>
  <c r="F89" i="12"/>
  <c r="H88" i="12"/>
  <c r="F88" i="12"/>
  <c r="H87" i="12"/>
  <c r="F87" i="12"/>
  <c r="I86" i="12"/>
  <c r="G86" i="12"/>
  <c r="I85" i="12"/>
  <c r="H85" i="12"/>
  <c r="G85" i="12"/>
  <c r="F85" i="12"/>
  <c r="I84" i="12"/>
  <c r="H84" i="12"/>
  <c r="G84" i="12"/>
  <c r="F84" i="12"/>
  <c r="I83" i="12"/>
  <c r="H83" i="12"/>
  <c r="G83" i="12"/>
  <c r="F83" i="12"/>
  <c r="I82" i="12"/>
  <c r="H82" i="12"/>
  <c r="G82" i="12"/>
  <c r="F82" i="12"/>
  <c r="I81" i="12"/>
  <c r="G81" i="12"/>
  <c r="I80" i="12"/>
  <c r="H80" i="12"/>
  <c r="G80" i="12"/>
  <c r="F80" i="12"/>
  <c r="I79" i="12"/>
  <c r="H79" i="12"/>
  <c r="G79" i="12"/>
  <c r="F79" i="12"/>
  <c r="I78" i="12"/>
  <c r="H78" i="12"/>
  <c r="G78" i="12"/>
  <c r="F78" i="12"/>
  <c r="I77" i="12"/>
  <c r="H77" i="12"/>
  <c r="G77" i="12"/>
  <c r="F77" i="12"/>
  <c r="I76" i="12"/>
  <c r="G76" i="12"/>
  <c r="I75" i="12"/>
  <c r="H75" i="12"/>
  <c r="G75" i="12"/>
  <c r="F75" i="12"/>
  <c r="I74" i="12"/>
  <c r="H74" i="12"/>
  <c r="G74" i="12"/>
  <c r="F74" i="12"/>
  <c r="I73" i="12"/>
  <c r="H73" i="12"/>
  <c r="G73" i="12"/>
  <c r="F73" i="12"/>
  <c r="I72" i="12"/>
  <c r="H72" i="12"/>
  <c r="G72" i="12"/>
  <c r="F72" i="12"/>
  <c r="I70" i="12"/>
  <c r="G70" i="12"/>
  <c r="I69" i="12"/>
  <c r="H69" i="12"/>
  <c r="G69" i="12"/>
  <c r="F69" i="12"/>
  <c r="I68" i="12"/>
  <c r="H68" i="12"/>
  <c r="G68" i="12"/>
  <c r="F68" i="12"/>
  <c r="I67" i="12"/>
  <c r="H67" i="12"/>
  <c r="G67" i="12"/>
  <c r="F67" i="12"/>
  <c r="I66" i="12"/>
  <c r="H66" i="12"/>
  <c r="G66" i="12"/>
  <c r="F66" i="12"/>
  <c r="H65" i="12"/>
  <c r="F65" i="12"/>
  <c r="H64" i="12"/>
  <c r="F64" i="12"/>
  <c r="H63" i="12"/>
  <c r="F63" i="12"/>
  <c r="H62" i="12"/>
  <c r="F62" i="12"/>
  <c r="H61" i="12"/>
  <c r="F61" i="12"/>
  <c r="H60" i="12"/>
  <c r="F60" i="12"/>
  <c r="H59" i="12"/>
  <c r="F59" i="12"/>
  <c r="H58" i="12"/>
  <c r="F58" i="12"/>
  <c r="I57" i="12"/>
  <c r="G57" i="12"/>
  <c r="I56" i="12"/>
  <c r="H56" i="12"/>
  <c r="G56" i="12"/>
  <c r="F56" i="12"/>
  <c r="I55" i="12"/>
  <c r="H55" i="12"/>
  <c r="G55" i="12"/>
  <c r="F55" i="12"/>
  <c r="I54" i="12"/>
  <c r="H54" i="12"/>
  <c r="G54" i="12"/>
  <c r="F54" i="12"/>
  <c r="I53" i="12"/>
  <c r="H53" i="12"/>
  <c r="G53" i="12"/>
  <c r="F53" i="12"/>
  <c r="I52" i="12"/>
  <c r="G52" i="12"/>
  <c r="I51" i="12"/>
  <c r="H51" i="12"/>
  <c r="G51" i="12"/>
  <c r="F51" i="12"/>
  <c r="I50" i="12"/>
  <c r="H50" i="12"/>
  <c r="G50" i="12"/>
  <c r="F50" i="12"/>
  <c r="I49" i="12"/>
  <c r="H49" i="12"/>
  <c r="G49" i="12"/>
  <c r="F49" i="12"/>
  <c r="I48" i="12"/>
  <c r="H48" i="12"/>
  <c r="G48" i="12"/>
  <c r="F48" i="12"/>
  <c r="I47" i="12"/>
  <c r="G47" i="12"/>
  <c r="I46" i="12"/>
  <c r="H46" i="12"/>
  <c r="G46" i="12"/>
  <c r="F46" i="12"/>
  <c r="I45" i="12"/>
  <c r="H45" i="12"/>
  <c r="G45" i="12"/>
  <c r="F45" i="12"/>
  <c r="I44" i="12"/>
  <c r="H44" i="12"/>
  <c r="G44" i="12"/>
  <c r="F44" i="12"/>
  <c r="I43" i="12"/>
  <c r="H43" i="12"/>
  <c r="G43" i="12"/>
  <c r="F43" i="12"/>
  <c r="I42" i="12"/>
  <c r="G42" i="12"/>
  <c r="I41" i="12"/>
  <c r="H41" i="12"/>
  <c r="G41" i="12"/>
  <c r="F41" i="12"/>
  <c r="I40" i="12"/>
  <c r="H40" i="12"/>
  <c r="G40" i="12"/>
  <c r="F40" i="12"/>
  <c r="I39" i="12"/>
  <c r="H39" i="12"/>
  <c r="G39" i="12"/>
  <c r="F39" i="12"/>
  <c r="I38" i="12"/>
  <c r="H38" i="12"/>
  <c r="G38" i="12"/>
  <c r="F38" i="12"/>
  <c r="I37" i="12"/>
  <c r="G37" i="12"/>
  <c r="I36" i="12"/>
  <c r="H36" i="12"/>
  <c r="G36" i="12"/>
  <c r="F36" i="12"/>
  <c r="I35" i="12"/>
  <c r="H35" i="12"/>
  <c r="G35" i="12"/>
  <c r="F35" i="12"/>
  <c r="I34" i="12"/>
  <c r="H34" i="12"/>
  <c r="G34" i="12"/>
  <c r="F34" i="12"/>
  <c r="I33" i="12"/>
  <c r="H33" i="12"/>
  <c r="G33" i="12"/>
  <c r="F33" i="12"/>
  <c r="I32" i="12"/>
  <c r="G32" i="12"/>
  <c r="I31" i="12"/>
  <c r="H31" i="12"/>
  <c r="G31" i="12"/>
  <c r="F31" i="12"/>
  <c r="I30" i="12"/>
  <c r="H30" i="12"/>
  <c r="G30" i="12"/>
  <c r="F30" i="12"/>
  <c r="I29" i="12"/>
  <c r="H29" i="12"/>
  <c r="G29" i="12"/>
  <c r="F29" i="12"/>
  <c r="I28" i="12"/>
  <c r="H28" i="12"/>
  <c r="G28" i="12"/>
  <c r="F28" i="12"/>
  <c r="I27" i="12"/>
  <c r="G27" i="12"/>
  <c r="I26" i="12"/>
  <c r="H26" i="12"/>
  <c r="G26" i="12"/>
  <c r="F26" i="12"/>
  <c r="I25" i="12"/>
  <c r="H25" i="12"/>
  <c r="G25" i="12"/>
  <c r="F25" i="12"/>
  <c r="I24" i="12"/>
  <c r="H24" i="12"/>
  <c r="G24" i="12"/>
  <c r="F24" i="12"/>
  <c r="I23" i="12"/>
  <c r="H23" i="12"/>
  <c r="G23" i="12"/>
  <c r="F23" i="12"/>
  <c r="H22" i="12"/>
  <c r="H21" i="12"/>
  <c r="H20" i="12"/>
  <c r="H19" i="12"/>
</calcChain>
</file>

<file path=xl/sharedStrings.xml><?xml version="1.0" encoding="utf-8"?>
<sst xmlns="http://schemas.openxmlformats.org/spreadsheetml/2006/main" count="182" uniqueCount="136">
  <si>
    <t xml:space="preserve">      «Утверждаю»</t>
  </si>
  <si>
    <t>Ректор ЖАГУ</t>
  </si>
  <si>
    <t>д.т.н., профессор</t>
  </si>
  <si>
    <t>К.Ж. Усенов</t>
  </si>
  <si>
    <t>______________________________</t>
  </si>
  <si>
    <t>на платные образовательные услуги, оказываемые</t>
  </si>
  <si>
    <t>I. Факультет педагогики и информационных технологий</t>
  </si>
  <si>
    <t>Физико-математическое образование (профиль Физика)</t>
  </si>
  <si>
    <t>Физико-математическое образование (профиль Математика)</t>
  </si>
  <si>
    <t>Информатика и вычислительная техника (профиль АСОиУ)</t>
  </si>
  <si>
    <t>Педагогока (профиль Педагогика и методика начального образования)</t>
  </si>
  <si>
    <t>Педагогика (профиль Педагогика и методика дошкольного образования)</t>
  </si>
  <si>
    <t>Социально-экономическое образование (профиль История).</t>
  </si>
  <si>
    <t>Социальная работа</t>
  </si>
  <si>
    <t xml:space="preserve">Электроэнергетика и электротехника (профиль Электроснабжение) </t>
  </si>
  <si>
    <t>Электроэнергетика и электротехника (профиль Электроэнергетические системы и сети)</t>
  </si>
  <si>
    <t>Ветеринария</t>
  </si>
  <si>
    <t xml:space="preserve"> Естественно-научное образование (профиль Химия)</t>
  </si>
  <si>
    <t>Естественно-научное образование (профиль География)</t>
  </si>
  <si>
    <t>Естественно-научное образование (профиль Биология)</t>
  </si>
  <si>
    <t>IV. Филологический факультет</t>
  </si>
  <si>
    <t>Филологическое образование (профиль Кыргызский язык и литература)</t>
  </si>
  <si>
    <t>Филологическое образование (профиль Английский язык и литература)</t>
  </si>
  <si>
    <t>Лингвистика (Теория и практика межкультурной связи (Английский язык))</t>
  </si>
  <si>
    <t>V. Медицинский факультет</t>
  </si>
  <si>
    <t>"Согласовано"</t>
  </si>
  <si>
    <t>ПРЕЙСКУРАНТ ТАРИФОВ</t>
  </si>
  <si>
    <t xml:space="preserve">Председатель </t>
  </si>
  <si>
    <t>Попечительского совета ЖАГУ</t>
  </si>
  <si>
    <t>Наименование специальности</t>
  </si>
  <si>
    <t>Курс</t>
  </si>
  <si>
    <t>Очная</t>
  </si>
  <si>
    <t>Для граждан КР</t>
  </si>
  <si>
    <t>Для граждан СНГ</t>
  </si>
  <si>
    <t>II. Экономико-юридический факультет</t>
  </si>
  <si>
    <t>III. Естественно-технический факультет</t>
  </si>
  <si>
    <t>Физико-математическое образование (профиль Информатика)</t>
  </si>
  <si>
    <t xml:space="preserve">Для иностранных граждан </t>
  </si>
  <si>
    <t>Лечебное дело (6 лет)</t>
  </si>
  <si>
    <t>Лечебное дело (для иностранных граждан 5 лет)</t>
  </si>
  <si>
    <t xml:space="preserve">Фармация </t>
  </si>
  <si>
    <t>VII. Жалал-Абадский колледж</t>
  </si>
  <si>
    <t>Дошкольное образование</t>
  </si>
  <si>
    <t>Правоведение</t>
  </si>
  <si>
    <t xml:space="preserve">Экономика, бухгалтерский учет и аудит (по отраслям). </t>
  </si>
  <si>
    <t>Электроэнергетические сети и системы</t>
  </si>
  <si>
    <t>Учитель в начальных классах</t>
  </si>
  <si>
    <t>Техническое обслуживание и ремонт автотранспорта</t>
  </si>
  <si>
    <t>Учитель физической культуры и спорта</t>
  </si>
  <si>
    <t>Финансы (Финансы и кредит, налоги и налогообложение)</t>
  </si>
  <si>
    <t>Иностранный язык (Английский язык, Китайский язык)</t>
  </si>
  <si>
    <t>Автоматиз-е системы обработки информации и управления (АСОиУ)</t>
  </si>
  <si>
    <t>Защита в чрезвычайных ситуациях</t>
  </si>
  <si>
    <t>Лечебное дело</t>
  </si>
  <si>
    <t>Фармация</t>
  </si>
  <si>
    <t xml:space="preserve">Акушерское дело. Сестринское дело. </t>
  </si>
  <si>
    <t>Электроснабжение (по отраслям)</t>
  </si>
  <si>
    <t>Программное обеспечение вычислительной техники и автоматизированных систем (ПОВТАС)</t>
  </si>
  <si>
    <t>Дистант. (заочноое)</t>
  </si>
  <si>
    <t>Стоимость образовательной услуги (в сомах):</t>
  </si>
  <si>
    <t>Стоимость дополнительной услуги (в сомах):</t>
  </si>
  <si>
    <t xml:space="preserve">Для  иностранных граждан </t>
  </si>
  <si>
    <t>Обучение в аспирантуре</t>
  </si>
  <si>
    <t>2. Летний семестр (за каждый кредит-час)</t>
  </si>
  <si>
    <t>3. Проживание в общежитиях (в месяц)</t>
  </si>
  <si>
    <t>4. Вступительные испытания (право записи документов) по результатам ОРТ</t>
  </si>
  <si>
    <t>5. Вступительные испытания (право записи документов) по результатам вступит. экзаменов</t>
  </si>
  <si>
    <t>6. Сдача кандидатских минимумов:</t>
  </si>
  <si>
    <t>по философии</t>
  </si>
  <si>
    <t>по иностранному языку</t>
  </si>
  <si>
    <t>по государственному языку</t>
  </si>
  <si>
    <t>по повышению квалификации преподавателей ЖАГУ (за 1 месяц)</t>
  </si>
  <si>
    <t>для иностранных студентов по русскому и кыргызскому языкам (2 месяца)</t>
  </si>
  <si>
    <t>по подготовке к ОРТ (за 1 месяц)</t>
  </si>
  <si>
    <t>по китайскому языку (за 1 месяц)</t>
  </si>
  <si>
    <t>7. Курсы:</t>
  </si>
  <si>
    <t>1. Перевод, восстановление студентов:</t>
  </si>
  <si>
    <t>8. Штрафы:</t>
  </si>
  <si>
    <t>за несвоевременное предоставление информации по трудоустройству (бюджетная группа)</t>
  </si>
  <si>
    <t>за выдачу дубликата направления на работу</t>
  </si>
  <si>
    <t>за выдачу дубликата диплома об окончании учебного заведения</t>
  </si>
  <si>
    <t>восстановление, в связи с отчислением из-за несвоевременной оплаты стоимости обучения (контракта)</t>
  </si>
  <si>
    <t>9. Плата за библиотечно-информационные услуги</t>
  </si>
  <si>
    <t>Полугодовой размер стоимости контракта по соответствующей специальности</t>
  </si>
  <si>
    <t>Из расчета двухмесячного размера стоимости контракта по соответствующей специальности</t>
  </si>
  <si>
    <t>По прейскуранту</t>
  </si>
  <si>
    <t>IX. Аспирантура, ЦДП</t>
  </si>
  <si>
    <t>X. Дополнительные платные (образовательные) услуги</t>
  </si>
  <si>
    <t>Центр довузовской подготовки</t>
  </si>
  <si>
    <t>12. Справки</t>
  </si>
  <si>
    <t>Китаеведение (профиль: Международное право)</t>
  </si>
  <si>
    <t>(на базе 9 кл) 2020г</t>
  </si>
  <si>
    <t>(на базе 11 кл) 2020г</t>
  </si>
  <si>
    <t>Конструирование, моделирование и технология швейных изделий</t>
  </si>
  <si>
    <t>П.М. Абдыкадыров</t>
  </si>
  <si>
    <t>10.Плата за обучение при восстановлении, при наличии дипломного проекта, по вине студента</t>
  </si>
  <si>
    <t>11.Плата за обучение при восстановлении, для допуска к сдаче госэкзаменов, по вине студента</t>
  </si>
  <si>
    <t>Филологическое образование (профиль: Немецкий язык и литература)</t>
  </si>
  <si>
    <t>Лингвистика (профиль теория и практика межкультурной комуникации (Китайский язык))</t>
  </si>
  <si>
    <t>Физическая культура (педагогический)</t>
  </si>
  <si>
    <t>Социальная работа (профиль Социальная работа)</t>
  </si>
  <si>
    <t>Экономика (профиль Бухгалтерский учет и аудит)</t>
  </si>
  <si>
    <t>Экономика (профиль Финансы и кредит)</t>
  </si>
  <si>
    <t>Юриспруденция (профиль: Юриспруденция)</t>
  </si>
  <si>
    <t>Туризм (профиль Туризм)</t>
  </si>
  <si>
    <t>Техносферная безопасность. (профиль Защита в чрезвычайных ситуациях)</t>
  </si>
  <si>
    <t>Нефтегазовое дело (профиль раработка и эксплуаттация нефтегазовых месторождений)</t>
  </si>
  <si>
    <t>Филологическое образование (профиль Русский язык и литература)</t>
  </si>
  <si>
    <t>С. Ж. Куваков</t>
  </si>
  <si>
    <t>Ж.Ж. Ташболотов</t>
  </si>
  <si>
    <t>академическая справка на 1 листе</t>
  </si>
  <si>
    <t>по английскому языку кроме работников ЖАГУ для другие работники (за 1 месяц)</t>
  </si>
  <si>
    <t>Банковское дело (очное)</t>
  </si>
  <si>
    <t>Банковское дело (заочное)</t>
  </si>
  <si>
    <t>по английскому языку для работников ЖАГУ (за 1 мес)</t>
  </si>
  <si>
    <t xml:space="preserve">                       Ответственный секретарь приемной комиссии:</t>
  </si>
  <si>
    <t xml:space="preserve">                       Главный бухгалтер:</t>
  </si>
  <si>
    <t xml:space="preserve">                       Главный экономист:</t>
  </si>
  <si>
    <t>Бакалавр и специалистов</t>
  </si>
  <si>
    <t>Физико-математическое образование (профиль математика)</t>
  </si>
  <si>
    <t>Физико-математическое образование (профиль информатика)</t>
  </si>
  <si>
    <t>Филологическое образование (профиль английский язык и литература)</t>
  </si>
  <si>
    <t>Филологическое образование (профиль русский язык и литература)</t>
  </si>
  <si>
    <t xml:space="preserve"> Естественно-научное образование (профиль биология)</t>
  </si>
  <si>
    <t xml:space="preserve"> Естественно-научное образование (профиль география)</t>
  </si>
  <si>
    <t>VI. Медицинский колледж</t>
  </si>
  <si>
    <t>VIII. Магистратура</t>
  </si>
  <si>
    <t xml:space="preserve">без разницы предметов </t>
  </si>
  <si>
    <t>при разнице от 5 до 7 предметов (кроме выпускников ЖАК)</t>
  </si>
  <si>
    <t>справка об окончании ЖАГУ, академическая справка на 2 листах</t>
  </si>
  <si>
    <t>при разнице от 1 до 5 предметов (кроме выпускников ЖАК)</t>
  </si>
  <si>
    <t>по повышению квалификации преподавателей кроме ЖАГУ (школы,ПТЛ и другие ВУЗы,СПУЗы) (за 1 месяц)</t>
  </si>
  <si>
    <t>Жалал-Абадским государственным университетом на 2022-2023 учебный год.</t>
  </si>
  <si>
    <t>Рассмотрено и утверждено решением Ученого совета ЖАГУ, протокол №___ от "___" ______2022 года</t>
  </si>
  <si>
    <t>«__ »__________________2022 год.</t>
  </si>
  <si>
    <t>А. А. Токтосунов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</si>
</sst>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1" fontId="6" fillId="0" borderId="38" xfId="0" applyNumberFormat="1" applyFont="1" applyBorder="1"/>
    <xf numFmtId="1" fontId="6" fillId="0" borderId="22" xfId="0" applyNumberFormat="1" applyFont="1" applyBorder="1"/>
    <xf numFmtId="1" fontId="6" fillId="0" borderId="24" xfId="0" applyNumberFormat="1" applyFont="1" applyBorder="1"/>
    <xf numFmtId="1" fontId="6" fillId="0" borderId="35" xfId="0" applyNumberFormat="1" applyFont="1" applyBorder="1"/>
    <xf numFmtId="1" fontId="6" fillId="0" borderId="25" xfId="0" applyNumberFormat="1" applyFont="1" applyBorder="1"/>
    <xf numFmtId="1" fontId="6" fillId="0" borderId="26" xfId="0" applyNumberFormat="1" applyFont="1" applyBorder="1"/>
    <xf numFmtId="1" fontId="6" fillId="0" borderId="19" xfId="0" applyNumberFormat="1" applyFont="1" applyBorder="1"/>
    <xf numFmtId="1" fontId="6" fillId="0" borderId="37" xfId="0" applyNumberFormat="1" applyFont="1" applyBorder="1"/>
    <xf numFmtId="1" fontId="6" fillId="0" borderId="27" xfId="0" applyNumberFormat="1" applyFont="1" applyBorder="1"/>
    <xf numFmtId="1" fontId="6" fillId="0" borderId="29" xfId="0" applyNumberFormat="1" applyFont="1" applyBorder="1"/>
    <xf numFmtId="1" fontId="6" fillId="0" borderId="36" xfId="0" applyNumberFormat="1" applyFont="1" applyBorder="1"/>
    <xf numFmtId="1" fontId="6" fillId="0" borderId="33" xfId="0" applyNumberFormat="1" applyFont="1" applyBorder="1"/>
    <xf numFmtId="1" fontId="6" fillId="0" borderId="22" xfId="0" applyNumberFormat="1" applyFont="1" applyBorder="1" applyAlignment="1">
      <alignment horizontal="right" vertical="top"/>
    </xf>
    <xf numFmtId="1" fontId="6" fillId="0" borderId="24" xfId="0" applyNumberFormat="1" applyFont="1" applyBorder="1" applyAlignment="1">
      <alignment horizontal="right" vertical="top"/>
    </xf>
    <xf numFmtId="1" fontId="6" fillId="0" borderId="25" xfId="0" applyNumberFormat="1" applyFont="1" applyBorder="1" applyAlignment="1">
      <alignment horizontal="right" vertical="top"/>
    </xf>
    <xf numFmtId="1" fontId="6" fillId="0" borderId="26" xfId="0" applyNumberFormat="1" applyFont="1" applyBorder="1" applyAlignment="1">
      <alignment horizontal="right" vertical="top"/>
    </xf>
    <xf numFmtId="1" fontId="6" fillId="0" borderId="22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" fontId="6" fillId="0" borderId="0" xfId="0" applyNumberFormat="1" applyFont="1"/>
    <xf numFmtId="1" fontId="6" fillId="0" borderId="37" xfId="0" applyNumberFormat="1" applyFont="1" applyBorder="1" applyAlignment="1">
      <alignment horizontal="right"/>
    </xf>
    <xf numFmtId="1" fontId="6" fillId="0" borderId="30" xfId="0" applyNumberFormat="1" applyFont="1" applyBorder="1"/>
    <xf numFmtId="1" fontId="6" fillId="0" borderId="40" xfId="0" applyNumberFormat="1" applyFont="1" applyBorder="1"/>
    <xf numFmtId="1" fontId="6" fillId="0" borderId="35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right"/>
    </xf>
    <xf numFmtId="1" fontId="6" fillId="0" borderId="35" xfId="0" applyNumberFormat="1" applyFont="1" applyBorder="1" applyAlignment="1">
      <alignment horizontal="right" vertical="top"/>
    </xf>
    <xf numFmtId="1" fontId="6" fillId="0" borderId="39" xfId="0" applyNumberFormat="1" applyFont="1" applyBorder="1" applyAlignment="1">
      <alignment horizontal="right" vertical="top"/>
    </xf>
    <xf numFmtId="1" fontId="6" fillId="0" borderId="19" xfId="0" applyNumberFormat="1" applyFont="1" applyBorder="1" applyAlignment="1">
      <alignment horizontal="right" vertical="top"/>
    </xf>
    <xf numFmtId="1" fontId="6" fillId="0" borderId="30" xfId="0" applyNumberFormat="1" applyFont="1" applyBorder="1" applyAlignment="1">
      <alignment horizontal="right" vertical="top"/>
    </xf>
    <xf numFmtId="1" fontId="6" fillId="0" borderId="37" xfId="0" applyNumberFormat="1" applyFont="1" applyBorder="1" applyAlignment="1">
      <alignment horizontal="right" vertical="top"/>
    </xf>
    <xf numFmtId="1" fontId="6" fillId="0" borderId="38" xfId="0" applyNumberFormat="1" applyFont="1" applyBorder="1" applyAlignment="1">
      <alignment horizontal="right" vertical="top"/>
    </xf>
    <xf numFmtId="1" fontId="6" fillId="0" borderId="36" xfId="0" applyNumberFormat="1" applyFont="1" applyBorder="1" applyAlignment="1">
      <alignment horizontal="right" vertical="top"/>
    </xf>
    <xf numFmtId="1" fontId="6" fillId="0" borderId="40" xfId="0" applyNumberFormat="1" applyFont="1" applyBorder="1" applyAlignment="1">
      <alignment horizontal="right" vertical="top"/>
    </xf>
    <xf numFmtId="1" fontId="6" fillId="0" borderId="27" xfId="0" applyNumberFormat="1" applyFont="1" applyBorder="1" applyAlignment="1">
      <alignment horizontal="right" vertical="top"/>
    </xf>
    <xf numFmtId="1" fontId="6" fillId="0" borderId="29" xfId="0" applyNumberFormat="1" applyFont="1" applyBorder="1" applyAlignment="1">
      <alignment horizontal="right" vertical="top"/>
    </xf>
    <xf numFmtId="1" fontId="6" fillId="0" borderId="42" xfId="0" applyNumberFormat="1" applyFont="1" applyBorder="1" applyAlignment="1">
      <alignment horizontal="right" vertical="top"/>
    </xf>
    <xf numFmtId="1" fontId="6" fillId="0" borderId="32" xfId="0" applyNumberFormat="1" applyFont="1" applyBorder="1" applyAlignment="1">
      <alignment horizontal="right" vertical="top"/>
    </xf>
    <xf numFmtId="1" fontId="6" fillId="0" borderId="33" xfId="0" applyNumberFormat="1" applyFont="1" applyBorder="1" applyAlignment="1">
      <alignment horizontal="right" vertical="top"/>
    </xf>
    <xf numFmtId="1" fontId="6" fillId="0" borderId="39" xfId="0" applyNumberFormat="1" applyFont="1" applyBorder="1"/>
    <xf numFmtId="1" fontId="6" fillId="0" borderId="41" xfId="0" applyNumberFormat="1" applyFont="1" applyBorder="1"/>
    <xf numFmtId="1" fontId="6" fillId="0" borderId="52" xfId="0" applyNumberFormat="1" applyFont="1" applyBorder="1" applyAlignment="1">
      <alignment horizontal="right"/>
    </xf>
    <xf numFmtId="1" fontId="6" fillId="0" borderId="48" xfId="0" applyNumberFormat="1" applyFont="1" applyBorder="1"/>
    <xf numFmtId="1" fontId="6" fillId="2" borderId="22" xfId="0" applyNumberFormat="1" applyFont="1" applyFill="1" applyBorder="1" applyAlignment="1">
      <alignment horizontal="right"/>
    </xf>
    <xf numFmtId="1" fontId="6" fillId="2" borderId="22" xfId="0" applyNumberFormat="1" applyFont="1" applyFill="1" applyBorder="1"/>
    <xf numFmtId="1" fontId="6" fillId="2" borderId="24" xfId="0" applyNumberFormat="1" applyFont="1" applyFill="1" applyBorder="1"/>
    <xf numFmtId="1" fontId="6" fillId="2" borderId="32" xfId="0" applyNumberFormat="1" applyFont="1" applyFill="1" applyBorder="1"/>
    <xf numFmtId="1" fontId="6" fillId="2" borderId="33" xfId="0" applyNumberFormat="1" applyFont="1" applyFill="1" applyBorder="1"/>
    <xf numFmtId="1" fontId="6" fillId="3" borderId="24" xfId="0" applyNumberFormat="1" applyFont="1" applyFill="1" applyBorder="1" applyAlignment="1">
      <alignment horizontal="right" vertical="top"/>
    </xf>
    <xf numFmtId="1" fontId="6" fillId="3" borderId="22" xfId="0" applyNumberFormat="1" applyFont="1" applyFill="1" applyBorder="1" applyAlignment="1">
      <alignment horizontal="right"/>
    </xf>
    <xf numFmtId="1" fontId="6" fillId="3" borderId="22" xfId="0" applyNumberFormat="1" applyFont="1" applyFill="1" applyBorder="1"/>
    <xf numFmtId="1" fontId="6" fillId="3" borderId="24" xfId="0" applyNumberFormat="1" applyFont="1" applyFill="1" applyBorder="1"/>
    <xf numFmtId="1" fontId="6" fillId="3" borderId="35" xfId="0" applyNumberFormat="1" applyFont="1" applyFill="1" applyBorder="1"/>
    <xf numFmtId="1" fontId="6" fillId="3" borderId="25" xfId="0" applyNumberFormat="1" applyFont="1" applyFill="1" applyBorder="1" applyAlignment="1">
      <alignment horizontal="right"/>
    </xf>
    <xf numFmtId="1" fontId="6" fillId="3" borderId="25" xfId="0" applyNumberFormat="1" applyFont="1" applyFill="1" applyBorder="1"/>
    <xf numFmtId="1" fontId="6" fillId="3" borderId="26" xfId="0" applyNumberFormat="1" applyFont="1" applyFill="1" applyBorder="1"/>
    <xf numFmtId="1" fontId="6" fillId="3" borderId="19" xfId="0" applyNumberFormat="1" applyFont="1" applyFill="1" applyBorder="1"/>
    <xf numFmtId="1" fontId="6" fillId="3" borderId="27" xfId="0" applyNumberFormat="1" applyFont="1" applyFill="1" applyBorder="1" applyAlignment="1">
      <alignment horizontal="right"/>
    </xf>
    <xf numFmtId="1" fontId="6" fillId="3" borderId="37" xfId="0" applyNumberFormat="1" applyFont="1" applyFill="1" applyBorder="1" applyAlignment="1">
      <alignment horizontal="right"/>
    </xf>
    <xf numFmtId="1" fontId="2" fillId="0" borderId="36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6" fillId="0" borderId="49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20" xfId="0" applyNumberFormat="1" applyFont="1" applyBorder="1" applyAlignment="1">
      <alignment horizontal="right" vertical="top"/>
    </xf>
    <xf numFmtId="1" fontId="6" fillId="3" borderId="26" xfId="0" applyNumberFormat="1" applyFont="1" applyFill="1" applyBorder="1" applyAlignment="1">
      <alignment horizontal="right" vertical="top"/>
    </xf>
    <xf numFmtId="1" fontId="6" fillId="3" borderId="29" xfId="0" applyNumberFormat="1" applyFont="1" applyFill="1" applyBorder="1" applyAlignment="1">
      <alignment horizontal="right" vertical="top"/>
    </xf>
    <xf numFmtId="1" fontId="3" fillId="3" borderId="0" xfId="0" applyNumberFormat="1" applyFont="1" applyFill="1"/>
    <xf numFmtId="1" fontId="6" fillId="0" borderId="44" xfId="0" applyNumberFormat="1" applyFont="1" applyBorder="1"/>
    <xf numFmtId="1" fontId="6" fillId="0" borderId="12" xfId="0" applyNumberFormat="1" applyFont="1" applyBorder="1" applyAlignment="1">
      <alignment horizontal="right" vertical="top"/>
    </xf>
    <xf numFmtId="1" fontId="6" fillId="0" borderId="13" xfId="0" applyNumberFormat="1" applyFont="1" applyBorder="1" applyAlignment="1">
      <alignment horizontal="right" vertical="top"/>
    </xf>
    <xf numFmtId="1" fontId="6" fillId="0" borderId="14" xfId="0" applyNumberFormat="1" applyFont="1" applyBorder="1" applyAlignment="1">
      <alignment horizontal="right" vertical="top"/>
    </xf>
    <xf numFmtId="1" fontId="6" fillId="0" borderId="4" xfId="0" applyNumberFormat="1" applyFont="1" applyBorder="1"/>
    <xf numFmtId="1" fontId="6" fillId="0" borderId="8" xfId="0" applyNumberFormat="1" applyFont="1" applyBorder="1"/>
    <xf numFmtId="1" fontId="6" fillId="0" borderId="15" xfId="0" applyNumberFormat="1" applyFont="1" applyBorder="1"/>
    <xf numFmtId="1" fontId="6" fillId="0" borderId="59" xfId="0" applyNumberFormat="1" applyFont="1" applyBorder="1"/>
    <xf numFmtId="1" fontId="6" fillId="0" borderId="58" xfId="0" applyNumberFormat="1" applyFont="1" applyBorder="1"/>
    <xf numFmtId="1" fontId="6" fillId="3" borderId="38" xfId="0" applyNumberFormat="1" applyFont="1" applyFill="1" applyBorder="1"/>
    <xf numFmtId="1" fontId="6" fillId="3" borderId="37" xfId="0" applyNumberFormat="1" applyFont="1" applyFill="1" applyBorder="1"/>
    <xf numFmtId="1" fontId="6" fillId="3" borderId="31" xfId="0" applyNumberFormat="1" applyFont="1" applyFill="1" applyBorder="1"/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/>
    <xf numFmtId="1" fontId="6" fillId="0" borderId="0" xfId="0" applyNumberFormat="1" applyFont="1" applyBorder="1" applyAlignment="1">
      <alignment vertical="center" wrapText="1"/>
    </xf>
    <xf numFmtId="1" fontId="6" fillId="0" borderId="4" xfId="0" applyNumberFormat="1" applyFont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top"/>
    </xf>
    <xf numFmtId="1" fontId="6" fillId="0" borderId="15" xfId="0" applyNumberFormat="1" applyFont="1" applyBorder="1" applyAlignment="1">
      <alignment horizontal="right" vertical="top"/>
    </xf>
    <xf numFmtId="1" fontId="6" fillId="0" borderId="39" xfId="0" applyNumberFormat="1" applyFont="1" applyBorder="1" applyAlignment="1">
      <alignment horizontal="right"/>
    </xf>
    <xf numFmtId="1" fontId="6" fillId="0" borderId="4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2" borderId="35" xfId="0" applyNumberFormat="1" applyFont="1" applyFill="1" applyBorder="1" applyAlignment="1">
      <alignment horizontal="right"/>
    </xf>
    <xf numFmtId="1" fontId="6" fillId="2" borderId="0" xfId="0" applyNumberFormat="1" applyFont="1" applyFill="1"/>
    <xf numFmtId="1" fontId="6" fillId="2" borderId="42" xfId="0" applyNumberFormat="1" applyFont="1" applyFill="1" applyBorder="1" applyAlignment="1">
      <alignment horizontal="right"/>
    </xf>
    <xf numFmtId="1" fontId="6" fillId="2" borderId="24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top"/>
    </xf>
    <xf numFmtId="1" fontId="5" fillId="0" borderId="23" xfId="0" applyNumberFormat="1" applyFont="1" applyBorder="1" applyAlignment="1">
      <alignment horizontal="center" vertical="top"/>
    </xf>
    <xf numFmtId="1" fontId="5" fillId="0" borderId="24" xfId="0" applyNumberFormat="1" applyFont="1" applyBorder="1" applyAlignment="1">
      <alignment horizontal="center" vertical="top"/>
    </xf>
    <xf numFmtId="1" fontId="5" fillId="0" borderId="19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left" vertical="center" wrapText="1"/>
    </xf>
    <xf numFmtId="1" fontId="6" fillId="0" borderId="8" xfId="0" applyNumberFormat="1" applyFont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left" vertical="center"/>
    </xf>
    <xf numFmtId="1" fontId="7" fillId="0" borderId="34" xfId="0" applyNumberFormat="1" applyFont="1" applyBorder="1" applyAlignment="1">
      <alignment horizontal="center"/>
    </xf>
    <xf numFmtId="1" fontId="7" fillId="0" borderId="6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left" vertical="center" wrapText="1"/>
    </xf>
    <xf numFmtId="1" fontId="6" fillId="3" borderId="17" xfId="0" applyNumberFormat="1" applyFont="1" applyFill="1" applyBorder="1" applyAlignment="1">
      <alignment horizontal="left" vertical="center"/>
    </xf>
    <xf numFmtId="1" fontId="7" fillId="0" borderId="43" xfId="0" applyNumberFormat="1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1" fontId="6" fillId="3" borderId="2" xfId="0" applyNumberFormat="1" applyFont="1" applyFill="1" applyBorder="1" applyAlignment="1">
      <alignment horizontal="left" vertical="center" wrapText="1"/>
    </xf>
    <xf numFmtId="1" fontId="6" fillId="3" borderId="6" xfId="0" applyNumberFormat="1" applyFont="1" applyFill="1" applyBorder="1" applyAlignment="1">
      <alignment horizontal="left" vertical="center" wrapText="1"/>
    </xf>
    <xf numFmtId="1" fontId="6" fillId="3" borderId="10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vertical="center" wrapText="1"/>
    </xf>
    <xf numFmtId="1" fontId="6" fillId="0" borderId="14" xfId="0" applyNumberFormat="1" applyFont="1" applyBorder="1" applyAlignment="1">
      <alignment vertical="center" wrapText="1"/>
    </xf>
    <xf numFmtId="1" fontId="7" fillId="0" borderId="22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left" vertical="center"/>
    </xf>
    <xf numFmtId="1" fontId="7" fillId="2" borderId="22" xfId="0" applyNumberFormat="1" applyFont="1" applyFill="1" applyBorder="1" applyAlignment="1">
      <alignment horizontal="center"/>
    </xf>
    <xf numFmtId="1" fontId="7" fillId="2" borderId="24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1" fontId="6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wrapText="1"/>
    </xf>
    <xf numFmtId="1" fontId="6" fillId="0" borderId="39" xfId="0" applyNumberFormat="1" applyFont="1" applyBorder="1" applyAlignment="1">
      <alignment horizontal="center" wrapText="1"/>
    </xf>
    <xf numFmtId="1" fontId="6" fillId="0" borderId="25" xfId="0" applyNumberFormat="1" applyFont="1" applyBorder="1" applyAlignment="1">
      <alignment horizontal="center" wrapText="1"/>
    </xf>
    <xf numFmtId="1" fontId="6" fillId="0" borderId="30" xfId="0" applyNumberFormat="1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 wrapText="1"/>
    </xf>
    <xf numFmtId="1" fontId="6" fillId="3" borderId="22" xfId="0" applyNumberFormat="1" applyFont="1" applyFill="1" applyBorder="1" applyAlignment="1">
      <alignment horizontal="center" vertical="center" wrapText="1"/>
    </xf>
    <xf numFmtId="1" fontId="6" fillId="3" borderId="39" xfId="0" applyNumberFormat="1" applyFont="1" applyFill="1" applyBorder="1" applyAlignment="1">
      <alignment horizontal="center" vertical="center" wrapText="1"/>
    </xf>
    <xf numFmtId="1" fontId="6" fillId="3" borderId="32" xfId="0" applyNumberFormat="1" applyFont="1" applyFill="1" applyBorder="1" applyAlignment="1">
      <alignment horizontal="center" wrapText="1"/>
    </xf>
    <xf numFmtId="1" fontId="6" fillId="3" borderId="41" xfId="0" applyNumberFormat="1" applyFont="1" applyFill="1" applyBorder="1" applyAlignment="1">
      <alignment horizontal="center" wrapText="1"/>
    </xf>
    <xf numFmtId="1" fontId="6" fillId="3" borderId="25" xfId="0" applyNumberFormat="1" applyFont="1" applyFill="1" applyBorder="1" applyAlignment="1">
      <alignment horizontal="center" wrapText="1"/>
    </xf>
    <xf numFmtId="1" fontId="6" fillId="3" borderId="30" xfId="0" applyNumberFormat="1" applyFont="1" applyFill="1" applyBorder="1" applyAlignment="1">
      <alignment horizontal="center" wrapText="1"/>
    </xf>
    <xf numFmtId="1" fontId="6" fillId="3" borderId="27" xfId="0" applyNumberFormat="1" applyFont="1" applyFill="1" applyBorder="1" applyAlignment="1">
      <alignment horizontal="center" wrapText="1"/>
    </xf>
    <xf numFmtId="1" fontId="6" fillId="3" borderId="40" xfId="0" applyNumberFormat="1" applyFont="1" applyFill="1" applyBorder="1" applyAlignment="1">
      <alignment horizontal="center" wrapText="1"/>
    </xf>
    <xf numFmtId="1" fontId="9" fillId="0" borderId="2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left" wrapText="1"/>
    </xf>
    <xf numFmtId="1" fontId="6" fillId="0" borderId="18" xfId="0" applyNumberFormat="1" applyFont="1" applyBorder="1" applyAlignment="1">
      <alignment horizontal="left" wrapText="1"/>
    </xf>
    <xf numFmtId="1" fontId="6" fillId="0" borderId="56" xfId="0" applyNumberFormat="1" applyFont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8" xfId="0" applyNumberFormat="1" applyFont="1" applyBorder="1" applyAlignment="1">
      <alignment horizontal="left" vertical="center" wrapText="1"/>
    </xf>
    <xf numFmtId="1" fontId="2" fillId="0" borderId="17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left" vertical="center" wrapText="1"/>
    </xf>
    <xf numFmtId="1" fontId="2" fillId="0" borderId="46" xfId="0" applyNumberFormat="1" applyFont="1" applyBorder="1" applyAlignment="1">
      <alignment horizontal="left" vertical="center" wrapText="1"/>
    </xf>
    <xf numFmtId="1" fontId="2" fillId="0" borderId="50" xfId="0" applyNumberFormat="1" applyFont="1" applyBorder="1" applyAlignment="1">
      <alignment horizontal="left" vertical="center" wrapText="1"/>
    </xf>
    <xf numFmtId="1" fontId="6" fillId="0" borderId="45" xfId="0" applyNumberFormat="1" applyFont="1" applyBorder="1" applyAlignment="1">
      <alignment horizontal="right" vertical="top"/>
    </xf>
    <xf numFmtId="1" fontId="6" fillId="0" borderId="50" xfId="0" applyNumberFormat="1" applyFont="1" applyBorder="1" applyAlignment="1">
      <alignment horizontal="right" vertical="top"/>
    </xf>
    <xf numFmtId="1" fontId="6" fillId="0" borderId="45" xfId="0" applyNumberFormat="1" applyFont="1" applyBorder="1" applyAlignment="1">
      <alignment horizontal="left" vertical="center" wrapText="1"/>
    </xf>
    <xf numFmtId="1" fontId="6" fillId="0" borderId="46" xfId="0" applyNumberFormat="1" applyFont="1" applyBorder="1" applyAlignment="1">
      <alignment horizontal="left" vertical="center" wrapText="1"/>
    </xf>
    <xf numFmtId="1" fontId="6" fillId="0" borderId="50" xfId="0" applyNumberFormat="1" applyFont="1" applyBorder="1" applyAlignment="1">
      <alignment horizontal="left" vertical="center" wrapText="1"/>
    </xf>
    <xf numFmtId="1" fontId="6" fillId="0" borderId="45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top"/>
    </xf>
    <xf numFmtId="1" fontId="5" fillId="0" borderId="48" xfId="0" applyNumberFormat="1" applyFont="1" applyBorder="1" applyAlignment="1">
      <alignment horizontal="center" vertical="top"/>
    </xf>
    <xf numFmtId="1" fontId="5" fillId="0" borderId="53" xfId="0" applyNumberFormat="1" applyFont="1" applyBorder="1" applyAlignment="1">
      <alignment horizontal="center" vertical="top"/>
    </xf>
    <xf numFmtId="1" fontId="5" fillId="0" borderId="47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right" vertical="center"/>
    </xf>
    <xf numFmtId="1" fontId="6" fillId="0" borderId="50" xfId="0" applyNumberFormat="1" applyFont="1" applyBorder="1" applyAlignment="1">
      <alignment horizontal="right" vertical="center"/>
    </xf>
    <xf numFmtId="1" fontId="6" fillId="3" borderId="45" xfId="0" applyNumberFormat="1" applyFont="1" applyFill="1" applyBorder="1" applyAlignment="1">
      <alignment horizontal="left" vertical="center" wrapText="1"/>
    </xf>
    <xf numFmtId="1" fontId="6" fillId="3" borderId="46" xfId="0" applyNumberFormat="1" applyFont="1" applyFill="1" applyBorder="1" applyAlignment="1">
      <alignment horizontal="left" vertical="center" wrapText="1"/>
    </xf>
    <xf numFmtId="1" fontId="6" fillId="3" borderId="50" xfId="0" applyNumberFormat="1" applyFont="1" applyFill="1" applyBorder="1" applyAlignment="1">
      <alignment horizontal="left" vertical="center" wrapText="1"/>
    </xf>
    <xf numFmtId="1" fontId="6" fillId="3" borderId="45" xfId="0" applyNumberFormat="1" applyFont="1" applyFill="1" applyBorder="1" applyAlignment="1">
      <alignment horizontal="right" vertical="center"/>
    </xf>
    <xf numFmtId="1" fontId="6" fillId="3" borderId="50" xfId="0" applyNumberFormat="1" applyFont="1" applyFill="1" applyBorder="1" applyAlignment="1">
      <alignment horizontal="right" vertical="center"/>
    </xf>
    <xf numFmtId="1" fontId="6" fillId="0" borderId="45" xfId="0" applyNumberFormat="1" applyFont="1" applyBorder="1" applyAlignment="1">
      <alignment horizontal="center" vertical="top"/>
    </xf>
    <xf numFmtId="1" fontId="6" fillId="0" borderId="46" xfId="0" applyNumberFormat="1" applyFont="1" applyBorder="1" applyAlignment="1">
      <alignment horizontal="center" vertical="top"/>
    </xf>
    <xf numFmtId="1" fontId="6" fillId="0" borderId="50" xfId="0" applyNumberFormat="1" applyFont="1" applyBorder="1" applyAlignment="1">
      <alignment horizontal="center" vertical="top"/>
    </xf>
    <xf numFmtId="1" fontId="6" fillId="3" borderId="45" xfId="0" applyNumberFormat="1" applyFont="1" applyFill="1" applyBorder="1" applyAlignment="1">
      <alignment horizontal="right" vertical="top"/>
    </xf>
    <xf numFmtId="1" fontId="6" fillId="3" borderId="50" xfId="0" applyNumberFormat="1" applyFont="1" applyFill="1" applyBorder="1" applyAlignment="1">
      <alignment horizontal="right" vertical="top"/>
    </xf>
    <xf numFmtId="1" fontId="6" fillId="0" borderId="46" xfId="0" applyNumberFormat="1" applyFont="1" applyBorder="1" applyAlignment="1">
      <alignment horizontal="center" vertical="top" wrapText="1"/>
    </xf>
    <xf numFmtId="1" fontId="6" fillId="0" borderId="5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tabSelected="1" workbookViewId="0">
      <selection activeCell="D313" sqref="D313:E313"/>
    </sheetView>
  </sheetViews>
  <sheetFormatPr defaultRowHeight="11.25" x14ac:dyDescent="0.2"/>
  <cols>
    <col min="1" max="1" width="50" style="76" customWidth="1"/>
    <col min="2" max="2" width="10.7109375" style="21" customWidth="1"/>
    <col min="3" max="3" width="13.28515625" style="21" customWidth="1"/>
    <col min="4" max="4" width="11.7109375" style="21" customWidth="1"/>
    <col min="5" max="9" width="11.7109375" style="23" customWidth="1"/>
    <col min="10" max="255" width="9.140625" style="23"/>
    <col min="256" max="256" width="23.5703125" style="23" customWidth="1"/>
    <col min="257" max="257" width="52.85546875" style="23" customWidth="1"/>
    <col min="258" max="258" width="6.42578125" style="23" customWidth="1"/>
    <col min="259" max="260" width="6.5703125" style="23" customWidth="1"/>
    <col min="261" max="511" width="9.140625" style="23"/>
    <col min="512" max="512" width="23.5703125" style="23" customWidth="1"/>
    <col min="513" max="513" width="52.85546875" style="23" customWidth="1"/>
    <col min="514" max="514" width="6.42578125" style="23" customWidth="1"/>
    <col min="515" max="516" width="6.5703125" style="23" customWidth="1"/>
    <col min="517" max="767" width="9.140625" style="23"/>
    <col min="768" max="768" width="23.5703125" style="23" customWidth="1"/>
    <col min="769" max="769" width="52.85546875" style="23" customWidth="1"/>
    <col min="770" max="770" width="6.42578125" style="23" customWidth="1"/>
    <col min="771" max="772" width="6.5703125" style="23" customWidth="1"/>
    <col min="773" max="1023" width="9.140625" style="23"/>
    <col min="1024" max="1024" width="23.5703125" style="23" customWidth="1"/>
    <col min="1025" max="1025" width="52.85546875" style="23" customWidth="1"/>
    <col min="1026" max="1026" width="6.42578125" style="23" customWidth="1"/>
    <col min="1027" max="1028" width="6.5703125" style="23" customWidth="1"/>
    <col min="1029" max="1279" width="9.140625" style="23"/>
    <col min="1280" max="1280" width="23.5703125" style="23" customWidth="1"/>
    <col min="1281" max="1281" width="52.85546875" style="23" customWidth="1"/>
    <col min="1282" max="1282" width="6.42578125" style="23" customWidth="1"/>
    <col min="1283" max="1284" width="6.5703125" style="23" customWidth="1"/>
    <col min="1285" max="1535" width="9.140625" style="23"/>
    <col min="1536" max="1536" width="23.5703125" style="23" customWidth="1"/>
    <col min="1537" max="1537" width="52.85546875" style="23" customWidth="1"/>
    <col min="1538" max="1538" width="6.42578125" style="23" customWidth="1"/>
    <col min="1539" max="1540" width="6.5703125" style="23" customWidth="1"/>
    <col min="1541" max="1791" width="9.140625" style="23"/>
    <col min="1792" max="1792" width="23.5703125" style="23" customWidth="1"/>
    <col min="1793" max="1793" width="52.85546875" style="23" customWidth="1"/>
    <col min="1794" max="1794" width="6.42578125" style="23" customWidth="1"/>
    <col min="1795" max="1796" width="6.5703125" style="23" customWidth="1"/>
    <col min="1797" max="2047" width="9.140625" style="23"/>
    <col min="2048" max="2048" width="23.5703125" style="23" customWidth="1"/>
    <col min="2049" max="2049" width="52.85546875" style="23" customWidth="1"/>
    <col min="2050" max="2050" width="6.42578125" style="23" customWidth="1"/>
    <col min="2051" max="2052" width="6.5703125" style="23" customWidth="1"/>
    <col min="2053" max="2303" width="9.140625" style="23"/>
    <col min="2304" max="2304" width="23.5703125" style="23" customWidth="1"/>
    <col min="2305" max="2305" width="52.85546875" style="23" customWidth="1"/>
    <col min="2306" max="2306" width="6.42578125" style="23" customWidth="1"/>
    <col min="2307" max="2308" width="6.5703125" style="23" customWidth="1"/>
    <col min="2309" max="2559" width="9.140625" style="23"/>
    <col min="2560" max="2560" width="23.5703125" style="23" customWidth="1"/>
    <col min="2561" max="2561" width="52.85546875" style="23" customWidth="1"/>
    <col min="2562" max="2562" width="6.42578125" style="23" customWidth="1"/>
    <col min="2563" max="2564" width="6.5703125" style="23" customWidth="1"/>
    <col min="2565" max="2815" width="9.140625" style="23"/>
    <col min="2816" max="2816" width="23.5703125" style="23" customWidth="1"/>
    <col min="2817" max="2817" width="52.85546875" style="23" customWidth="1"/>
    <col min="2818" max="2818" width="6.42578125" style="23" customWidth="1"/>
    <col min="2819" max="2820" width="6.5703125" style="23" customWidth="1"/>
    <col min="2821" max="3071" width="9.140625" style="23"/>
    <col min="3072" max="3072" width="23.5703125" style="23" customWidth="1"/>
    <col min="3073" max="3073" width="52.85546875" style="23" customWidth="1"/>
    <col min="3074" max="3074" width="6.42578125" style="23" customWidth="1"/>
    <col min="3075" max="3076" width="6.5703125" style="23" customWidth="1"/>
    <col min="3077" max="3327" width="9.140625" style="23"/>
    <col min="3328" max="3328" width="23.5703125" style="23" customWidth="1"/>
    <col min="3329" max="3329" width="52.85546875" style="23" customWidth="1"/>
    <col min="3330" max="3330" width="6.42578125" style="23" customWidth="1"/>
    <col min="3331" max="3332" width="6.5703125" style="23" customWidth="1"/>
    <col min="3333" max="3583" width="9.140625" style="23"/>
    <col min="3584" max="3584" width="23.5703125" style="23" customWidth="1"/>
    <col min="3585" max="3585" width="52.85546875" style="23" customWidth="1"/>
    <col min="3586" max="3586" width="6.42578125" style="23" customWidth="1"/>
    <col min="3587" max="3588" width="6.5703125" style="23" customWidth="1"/>
    <col min="3589" max="3839" width="9.140625" style="23"/>
    <col min="3840" max="3840" width="23.5703125" style="23" customWidth="1"/>
    <col min="3841" max="3841" width="52.85546875" style="23" customWidth="1"/>
    <col min="3842" max="3842" width="6.42578125" style="23" customWidth="1"/>
    <col min="3843" max="3844" width="6.5703125" style="23" customWidth="1"/>
    <col min="3845" max="4095" width="9.140625" style="23"/>
    <col min="4096" max="4096" width="23.5703125" style="23" customWidth="1"/>
    <col min="4097" max="4097" width="52.85546875" style="23" customWidth="1"/>
    <col min="4098" max="4098" width="6.42578125" style="23" customWidth="1"/>
    <col min="4099" max="4100" width="6.5703125" style="23" customWidth="1"/>
    <col min="4101" max="4351" width="9.140625" style="23"/>
    <col min="4352" max="4352" width="23.5703125" style="23" customWidth="1"/>
    <col min="4353" max="4353" width="52.85546875" style="23" customWidth="1"/>
    <col min="4354" max="4354" width="6.42578125" style="23" customWidth="1"/>
    <col min="4355" max="4356" width="6.5703125" style="23" customWidth="1"/>
    <col min="4357" max="4607" width="9.140625" style="23"/>
    <col min="4608" max="4608" width="23.5703125" style="23" customWidth="1"/>
    <col min="4609" max="4609" width="52.85546875" style="23" customWidth="1"/>
    <col min="4610" max="4610" width="6.42578125" style="23" customWidth="1"/>
    <col min="4611" max="4612" width="6.5703125" style="23" customWidth="1"/>
    <col min="4613" max="4863" width="9.140625" style="23"/>
    <col min="4864" max="4864" width="23.5703125" style="23" customWidth="1"/>
    <col min="4865" max="4865" width="52.85546875" style="23" customWidth="1"/>
    <col min="4866" max="4866" width="6.42578125" style="23" customWidth="1"/>
    <col min="4867" max="4868" width="6.5703125" style="23" customWidth="1"/>
    <col min="4869" max="5119" width="9.140625" style="23"/>
    <col min="5120" max="5120" width="23.5703125" style="23" customWidth="1"/>
    <col min="5121" max="5121" width="52.85546875" style="23" customWidth="1"/>
    <col min="5122" max="5122" width="6.42578125" style="23" customWidth="1"/>
    <col min="5123" max="5124" width="6.5703125" style="23" customWidth="1"/>
    <col min="5125" max="5375" width="9.140625" style="23"/>
    <col min="5376" max="5376" width="23.5703125" style="23" customWidth="1"/>
    <col min="5377" max="5377" width="52.85546875" style="23" customWidth="1"/>
    <col min="5378" max="5378" width="6.42578125" style="23" customWidth="1"/>
    <col min="5379" max="5380" width="6.5703125" style="23" customWidth="1"/>
    <col min="5381" max="5631" width="9.140625" style="23"/>
    <col min="5632" max="5632" width="23.5703125" style="23" customWidth="1"/>
    <col min="5633" max="5633" width="52.85546875" style="23" customWidth="1"/>
    <col min="5634" max="5634" width="6.42578125" style="23" customWidth="1"/>
    <col min="5635" max="5636" width="6.5703125" style="23" customWidth="1"/>
    <col min="5637" max="5887" width="9.140625" style="23"/>
    <col min="5888" max="5888" width="23.5703125" style="23" customWidth="1"/>
    <col min="5889" max="5889" width="52.85546875" style="23" customWidth="1"/>
    <col min="5890" max="5890" width="6.42578125" style="23" customWidth="1"/>
    <col min="5891" max="5892" width="6.5703125" style="23" customWidth="1"/>
    <col min="5893" max="6143" width="9.140625" style="23"/>
    <col min="6144" max="6144" width="23.5703125" style="23" customWidth="1"/>
    <col min="6145" max="6145" width="52.85546875" style="23" customWidth="1"/>
    <col min="6146" max="6146" width="6.42578125" style="23" customWidth="1"/>
    <col min="6147" max="6148" width="6.5703125" style="23" customWidth="1"/>
    <col min="6149" max="6399" width="9.140625" style="23"/>
    <col min="6400" max="6400" width="23.5703125" style="23" customWidth="1"/>
    <col min="6401" max="6401" width="52.85546875" style="23" customWidth="1"/>
    <col min="6402" max="6402" width="6.42578125" style="23" customWidth="1"/>
    <col min="6403" max="6404" width="6.5703125" style="23" customWidth="1"/>
    <col min="6405" max="6655" width="9.140625" style="23"/>
    <col min="6656" max="6656" width="23.5703125" style="23" customWidth="1"/>
    <col min="6657" max="6657" width="52.85546875" style="23" customWidth="1"/>
    <col min="6658" max="6658" width="6.42578125" style="23" customWidth="1"/>
    <col min="6659" max="6660" width="6.5703125" style="23" customWidth="1"/>
    <col min="6661" max="6911" width="9.140625" style="23"/>
    <col min="6912" max="6912" width="23.5703125" style="23" customWidth="1"/>
    <col min="6913" max="6913" width="52.85546875" style="23" customWidth="1"/>
    <col min="6914" max="6914" width="6.42578125" style="23" customWidth="1"/>
    <col min="6915" max="6916" width="6.5703125" style="23" customWidth="1"/>
    <col min="6917" max="7167" width="9.140625" style="23"/>
    <col min="7168" max="7168" width="23.5703125" style="23" customWidth="1"/>
    <col min="7169" max="7169" width="52.85546875" style="23" customWidth="1"/>
    <col min="7170" max="7170" width="6.42578125" style="23" customWidth="1"/>
    <col min="7171" max="7172" width="6.5703125" style="23" customWidth="1"/>
    <col min="7173" max="7423" width="9.140625" style="23"/>
    <col min="7424" max="7424" width="23.5703125" style="23" customWidth="1"/>
    <col min="7425" max="7425" width="52.85546875" style="23" customWidth="1"/>
    <col min="7426" max="7426" width="6.42578125" style="23" customWidth="1"/>
    <col min="7427" max="7428" width="6.5703125" style="23" customWidth="1"/>
    <col min="7429" max="7679" width="9.140625" style="23"/>
    <col min="7680" max="7680" width="23.5703125" style="23" customWidth="1"/>
    <col min="7681" max="7681" width="52.85546875" style="23" customWidth="1"/>
    <col min="7682" max="7682" width="6.42578125" style="23" customWidth="1"/>
    <col min="7683" max="7684" width="6.5703125" style="23" customWidth="1"/>
    <col min="7685" max="7935" width="9.140625" style="23"/>
    <col min="7936" max="7936" width="23.5703125" style="23" customWidth="1"/>
    <col min="7937" max="7937" width="52.85546875" style="23" customWidth="1"/>
    <col min="7938" max="7938" width="6.42578125" style="23" customWidth="1"/>
    <col min="7939" max="7940" width="6.5703125" style="23" customWidth="1"/>
    <col min="7941" max="8191" width="9.140625" style="23"/>
    <col min="8192" max="8192" width="23.5703125" style="23" customWidth="1"/>
    <col min="8193" max="8193" width="52.85546875" style="23" customWidth="1"/>
    <col min="8194" max="8194" width="6.42578125" style="23" customWidth="1"/>
    <col min="8195" max="8196" width="6.5703125" style="23" customWidth="1"/>
    <col min="8197" max="8447" width="9.140625" style="23"/>
    <col min="8448" max="8448" width="23.5703125" style="23" customWidth="1"/>
    <col min="8449" max="8449" width="52.85546875" style="23" customWidth="1"/>
    <col min="8450" max="8450" width="6.42578125" style="23" customWidth="1"/>
    <col min="8451" max="8452" width="6.5703125" style="23" customWidth="1"/>
    <col min="8453" max="8703" width="9.140625" style="23"/>
    <col min="8704" max="8704" width="23.5703125" style="23" customWidth="1"/>
    <col min="8705" max="8705" width="52.85546875" style="23" customWidth="1"/>
    <col min="8706" max="8706" width="6.42578125" style="23" customWidth="1"/>
    <col min="8707" max="8708" width="6.5703125" style="23" customWidth="1"/>
    <col min="8709" max="8959" width="9.140625" style="23"/>
    <col min="8960" max="8960" width="23.5703125" style="23" customWidth="1"/>
    <col min="8961" max="8961" width="52.85546875" style="23" customWidth="1"/>
    <col min="8962" max="8962" width="6.42578125" style="23" customWidth="1"/>
    <col min="8963" max="8964" width="6.5703125" style="23" customWidth="1"/>
    <col min="8965" max="9215" width="9.140625" style="23"/>
    <col min="9216" max="9216" width="23.5703125" style="23" customWidth="1"/>
    <col min="9217" max="9217" width="52.85546875" style="23" customWidth="1"/>
    <col min="9218" max="9218" width="6.42578125" style="23" customWidth="1"/>
    <col min="9219" max="9220" width="6.5703125" style="23" customWidth="1"/>
    <col min="9221" max="9471" width="9.140625" style="23"/>
    <col min="9472" max="9472" width="23.5703125" style="23" customWidth="1"/>
    <col min="9473" max="9473" width="52.85546875" style="23" customWidth="1"/>
    <col min="9474" max="9474" width="6.42578125" style="23" customWidth="1"/>
    <col min="9475" max="9476" width="6.5703125" style="23" customWidth="1"/>
    <col min="9477" max="9727" width="9.140625" style="23"/>
    <col min="9728" max="9728" width="23.5703125" style="23" customWidth="1"/>
    <col min="9729" max="9729" width="52.85546875" style="23" customWidth="1"/>
    <col min="9730" max="9730" width="6.42578125" style="23" customWidth="1"/>
    <col min="9731" max="9732" width="6.5703125" style="23" customWidth="1"/>
    <col min="9733" max="9983" width="9.140625" style="23"/>
    <col min="9984" max="9984" width="23.5703125" style="23" customWidth="1"/>
    <col min="9985" max="9985" width="52.85546875" style="23" customWidth="1"/>
    <col min="9986" max="9986" width="6.42578125" style="23" customWidth="1"/>
    <col min="9987" max="9988" width="6.5703125" style="23" customWidth="1"/>
    <col min="9989" max="10239" width="9.140625" style="23"/>
    <col min="10240" max="10240" width="23.5703125" style="23" customWidth="1"/>
    <col min="10241" max="10241" width="52.85546875" style="23" customWidth="1"/>
    <col min="10242" max="10242" width="6.42578125" style="23" customWidth="1"/>
    <col min="10243" max="10244" width="6.5703125" style="23" customWidth="1"/>
    <col min="10245" max="10495" width="9.140625" style="23"/>
    <col min="10496" max="10496" width="23.5703125" style="23" customWidth="1"/>
    <col min="10497" max="10497" width="52.85546875" style="23" customWidth="1"/>
    <col min="10498" max="10498" width="6.42578125" style="23" customWidth="1"/>
    <col min="10499" max="10500" width="6.5703125" style="23" customWidth="1"/>
    <col min="10501" max="10751" width="9.140625" style="23"/>
    <col min="10752" max="10752" width="23.5703125" style="23" customWidth="1"/>
    <col min="10753" max="10753" width="52.85546875" style="23" customWidth="1"/>
    <col min="10754" max="10754" width="6.42578125" style="23" customWidth="1"/>
    <col min="10755" max="10756" width="6.5703125" style="23" customWidth="1"/>
    <col min="10757" max="11007" width="9.140625" style="23"/>
    <col min="11008" max="11008" width="23.5703125" style="23" customWidth="1"/>
    <col min="11009" max="11009" width="52.85546875" style="23" customWidth="1"/>
    <col min="11010" max="11010" width="6.42578125" style="23" customWidth="1"/>
    <col min="11011" max="11012" width="6.5703125" style="23" customWidth="1"/>
    <col min="11013" max="11263" width="9.140625" style="23"/>
    <col min="11264" max="11264" width="23.5703125" style="23" customWidth="1"/>
    <col min="11265" max="11265" width="52.85546875" style="23" customWidth="1"/>
    <col min="11266" max="11266" width="6.42578125" style="23" customWidth="1"/>
    <col min="11267" max="11268" width="6.5703125" style="23" customWidth="1"/>
    <col min="11269" max="11519" width="9.140625" style="23"/>
    <col min="11520" max="11520" width="23.5703125" style="23" customWidth="1"/>
    <col min="11521" max="11521" width="52.85546875" style="23" customWidth="1"/>
    <col min="11522" max="11522" width="6.42578125" style="23" customWidth="1"/>
    <col min="11523" max="11524" width="6.5703125" style="23" customWidth="1"/>
    <col min="11525" max="11775" width="9.140625" style="23"/>
    <col min="11776" max="11776" width="23.5703125" style="23" customWidth="1"/>
    <col min="11777" max="11777" width="52.85546875" style="23" customWidth="1"/>
    <col min="11778" max="11778" width="6.42578125" style="23" customWidth="1"/>
    <col min="11779" max="11780" width="6.5703125" style="23" customWidth="1"/>
    <col min="11781" max="12031" width="9.140625" style="23"/>
    <col min="12032" max="12032" width="23.5703125" style="23" customWidth="1"/>
    <col min="12033" max="12033" width="52.85546875" style="23" customWidth="1"/>
    <col min="12034" max="12034" width="6.42578125" style="23" customWidth="1"/>
    <col min="12035" max="12036" width="6.5703125" style="23" customWidth="1"/>
    <col min="12037" max="12287" width="9.140625" style="23"/>
    <col min="12288" max="12288" width="23.5703125" style="23" customWidth="1"/>
    <col min="12289" max="12289" width="52.85546875" style="23" customWidth="1"/>
    <col min="12290" max="12290" width="6.42578125" style="23" customWidth="1"/>
    <col min="12291" max="12292" width="6.5703125" style="23" customWidth="1"/>
    <col min="12293" max="12543" width="9.140625" style="23"/>
    <col min="12544" max="12544" width="23.5703125" style="23" customWidth="1"/>
    <col min="12545" max="12545" width="52.85546875" style="23" customWidth="1"/>
    <col min="12546" max="12546" width="6.42578125" style="23" customWidth="1"/>
    <col min="12547" max="12548" width="6.5703125" style="23" customWidth="1"/>
    <col min="12549" max="12799" width="9.140625" style="23"/>
    <col min="12800" max="12800" width="23.5703125" style="23" customWidth="1"/>
    <col min="12801" max="12801" width="52.85546875" style="23" customWidth="1"/>
    <col min="12802" max="12802" width="6.42578125" style="23" customWidth="1"/>
    <col min="12803" max="12804" width="6.5703125" style="23" customWidth="1"/>
    <col min="12805" max="13055" width="9.140625" style="23"/>
    <col min="13056" max="13056" width="23.5703125" style="23" customWidth="1"/>
    <col min="13057" max="13057" width="52.85546875" style="23" customWidth="1"/>
    <col min="13058" max="13058" width="6.42578125" style="23" customWidth="1"/>
    <col min="13059" max="13060" width="6.5703125" style="23" customWidth="1"/>
    <col min="13061" max="13311" width="9.140625" style="23"/>
    <col min="13312" max="13312" width="23.5703125" style="23" customWidth="1"/>
    <col min="13313" max="13313" width="52.85546875" style="23" customWidth="1"/>
    <col min="13314" max="13314" width="6.42578125" style="23" customWidth="1"/>
    <col min="13315" max="13316" width="6.5703125" style="23" customWidth="1"/>
    <col min="13317" max="13567" width="9.140625" style="23"/>
    <col min="13568" max="13568" width="23.5703125" style="23" customWidth="1"/>
    <col min="13569" max="13569" width="52.85546875" style="23" customWidth="1"/>
    <col min="13570" max="13570" width="6.42578125" style="23" customWidth="1"/>
    <col min="13571" max="13572" width="6.5703125" style="23" customWidth="1"/>
    <col min="13573" max="13823" width="9.140625" style="23"/>
    <col min="13824" max="13824" width="23.5703125" style="23" customWidth="1"/>
    <col min="13825" max="13825" width="52.85546875" style="23" customWidth="1"/>
    <col min="13826" max="13826" width="6.42578125" style="23" customWidth="1"/>
    <col min="13827" max="13828" width="6.5703125" style="23" customWidth="1"/>
    <col min="13829" max="14079" width="9.140625" style="23"/>
    <col min="14080" max="14080" width="23.5703125" style="23" customWidth="1"/>
    <col min="14081" max="14081" width="52.85546875" style="23" customWidth="1"/>
    <col min="14082" max="14082" width="6.42578125" style="23" customWidth="1"/>
    <col min="14083" max="14084" width="6.5703125" style="23" customWidth="1"/>
    <col min="14085" max="14335" width="9.140625" style="23"/>
    <col min="14336" max="14336" width="23.5703125" style="23" customWidth="1"/>
    <col min="14337" max="14337" width="52.85546875" style="23" customWidth="1"/>
    <col min="14338" max="14338" width="6.42578125" style="23" customWidth="1"/>
    <col min="14339" max="14340" width="6.5703125" style="23" customWidth="1"/>
    <col min="14341" max="14591" width="9.140625" style="23"/>
    <col min="14592" max="14592" width="23.5703125" style="23" customWidth="1"/>
    <col min="14593" max="14593" width="52.85546875" style="23" customWidth="1"/>
    <col min="14594" max="14594" width="6.42578125" style="23" customWidth="1"/>
    <col min="14595" max="14596" width="6.5703125" style="23" customWidth="1"/>
    <col min="14597" max="14847" width="9.140625" style="23"/>
    <col min="14848" max="14848" width="23.5703125" style="23" customWidth="1"/>
    <col min="14849" max="14849" width="52.85546875" style="23" customWidth="1"/>
    <col min="14850" max="14850" width="6.42578125" style="23" customWidth="1"/>
    <col min="14851" max="14852" width="6.5703125" style="23" customWidth="1"/>
    <col min="14853" max="15103" width="9.140625" style="23"/>
    <col min="15104" max="15104" width="23.5703125" style="23" customWidth="1"/>
    <col min="15105" max="15105" width="52.85546875" style="23" customWidth="1"/>
    <col min="15106" max="15106" width="6.42578125" style="23" customWidth="1"/>
    <col min="15107" max="15108" width="6.5703125" style="23" customWidth="1"/>
    <col min="15109" max="15359" width="9.140625" style="23"/>
    <col min="15360" max="15360" width="23.5703125" style="23" customWidth="1"/>
    <col min="15361" max="15361" width="52.85546875" style="23" customWidth="1"/>
    <col min="15362" max="15362" width="6.42578125" style="23" customWidth="1"/>
    <col min="15363" max="15364" width="6.5703125" style="23" customWidth="1"/>
    <col min="15365" max="15615" width="9.140625" style="23"/>
    <col min="15616" max="15616" width="23.5703125" style="23" customWidth="1"/>
    <col min="15617" max="15617" width="52.85546875" style="23" customWidth="1"/>
    <col min="15618" max="15618" width="6.42578125" style="23" customWidth="1"/>
    <col min="15619" max="15620" width="6.5703125" style="23" customWidth="1"/>
    <col min="15621" max="15871" width="9.140625" style="23"/>
    <col min="15872" max="15872" width="23.5703125" style="23" customWidth="1"/>
    <col min="15873" max="15873" width="52.85546875" style="23" customWidth="1"/>
    <col min="15874" max="15874" width="6.42578125" style="23" customWidth="1"/>
    <col min="15875" max="15876" width="6.5703125" style="23" customWidth="1"/>
    <col min="15877" max="16127" width="9.140625" style="23"/>
    <col min="16128" max="16128" width="23.5703125" style="23" customWidth="1"/>
    <col min="16129" max="16129" width="52.85546875" style="23" customWidth="1"/>
    <col min="16130" max="16130" width="6.42578125" style="23" customWidth="1"/>
    <col min="16131" max="16132" width="6.5703125" style="23" customWidth="1"/>
    <col min="16133" max="16384" width="9.140625" style="23"/>
  </cols>
  <sheetData>
    <row r="1" spans="1:9" ht="15" x14ac:dyDescent="0.25">
      <c r="A1" s="73" t="s">
        <v>25</v>
      </c>
      <c r="B1" s="20"/>
      <c r="C1" s="20"/>
      <c r="E1" s="22"/>
      <c r="H1" s="20" t="s">
        <v>0</v>
      </c>
    </row>
    <row r="2" spans="1:9" ht="12.75" x14ac:dyDescent="0.2">
      <c r="A2" s="73" t="s">
        <v>27</v>
      </c>
      <c r="B2" s="20"/>
      <c r="C2" s="20"/>
      <c r="E2" s="24"/>
      <c r="H2" s="20" t="s">
        <v>1</v>
      </c>
    </row>
    <row r="3" spans="1:9" ht="12.75" x14ac:dyDescent="0.2">
      <c r="A3" s="73" t="s">
        <v>28</v>
      </c>
      <c r="B3" s="20"/>
      <c r="C3" s="20"/>
      <c r="E3" s="20"/>
      <c r="H3" s="20" t="s">
        <v>2</v>
      </c>
    </row>
    <row r="4" spans="1:9" ht="15" x14ac:dyDescent="0.25">
      <c r="A4" s="73" t="s">
        <v>135</v>
      </c>
      <c r="B4" s="20"/>
      <c r="C4" s="20"/>
      <c r="E4" s="25"/>
      <c r="H4" s="20" t="s">
        <v>3</v>
      </c>
    </row>
    <row r="5" spans="1:9" ht="12.75" x14ac:dyDescent="0.2">
      <c r="A5" s="73" t="s">
        <v>134</v>
      </c>
      <c r="B5" s="20"/>
      <c r="C5" s="20"/>
      <c r="H5" s="20" t="s">
        <v>134</v>
      </c>
    </row>
    <row r="6" spans="1:9" ht="15" x14ac:dyDescent="0.25">
      <c r="A6" s="73" t="s">
        <v>4</v>
      </c>
      <c r="B6" s="20"/>
      <c r="C6" s="20"/>
      <c r="E6" s="25"/>
      <c r="H6" s="20" t="s">
        <v>4</v>
      </c>
    </row>
    <row r="7" spans="1:9" ht="9.75" customHeight="1" x14ac:dyDescent="0.25">
      <c r="A7" s="73"/>
      <c r="B7" s="20"/>
      <c r="C7" s="20"/>
      <c r="E7" s="25"/>
    </row>
    <row r="8" spans="1:9" ht="15" customHeight="1" x14ac:dyDescent="0.25">
      <c r="A8" s="109" t="s">
        <v>133</v>
      </c>
      <c r="B8" s="109"/>
      <c r="C8" s="109"/>
      <c r="D8" s="109"/>
      <c r="E8" s="109"/>
      <c r="F8" s="109"/>
      <c r="G8" s="109"/>
      <c r="H8" s="109"/>
      <c r="I8" s="109"/>
    </row>
    <row r="9" spans="1:9" ht="8.25" customHeight="1" x14ac:dyDescent="0.25">
      <c r="A9" s="73"/>
      <c r="B9" s="20"/>
      <c r="C9" s="20"/>
      <c r="E9" s="25"/>
    </row>
    <row r="10" spans="1:9" ht="18.75" x14ac:dyDescent="0.3">
      <c r="A10" s="110" t="s">
        <v>26</v>
      </c>
      <c r="B10" s="110"/>
      <c r="C10" s="110"/>
      <c r="D10" s="110"/>
      <c r="E10" s="110"/>
      <c r="F10" s="110"/>
      <c r="G10" s="110"/>
      <c r="H10" s="110"/>
      <c r="I10" s="110"/>
    </row>
    <row r="11" spans="1:9" ht="18.75" x14ac:dyDescent="0.3">
      <c r="A11" s="110" t="s">
        <v>5</v>
      </c>
      <c r="B11" s="110"/>
      <c r="C11" s="110"/>
      <c r="D11" s="110"/>
      <c r="E11" s="110"/>
      <c r="F11" s="110"/>
      <c r="G11" s="110"/>
      <c r="H11" s="110"/>
      <c r="I11" s="110"/>
    </row>
    <row r="12" spans="1:9" ht="18.75" x14ac:dyDescent="0.3">
      <c r="A12" s="110" t="s">
        <v>132</v>
      </c>
      <c r="B12" s="110"/>
      <c r="C12" s="110"/>
      <c r="D12" s="110"/>
      <c r="E12" s="110"/>
      <c r="F12" s="110"/>
      <c r="G12" s="110"/>
      <c r="H12" s="110"/>
      <c r="I12" s="110"/>
    </row>
    <row r="13" spans="1:9" ht="14.25" customHeight="1" thickBot="1" x14ac:dyDescent="0.3">
      <c r="A13" s="74"/>
      <c r="B13" s="104"/>
      <c r="C13" s="104"/>
      <c r="D13" s="104"/>
      <c r="E13" s="104"/>
    </row>
    <row r="14" spans="1:9" ht="15.75" x14ac:dyDescent="0.2">
      <c r="A14" s="111" t="s">
        <v>29</v>
      </c>
      <c r="B14" s="114" t="s">
        <v>30</v>
      </c>
      <c r="C14" s="115"/>
      <c r="D14" s="120" t="s">
        <v>59</v>
      </c>
      <c r="E14" s="121"/>
      <c r="F14" s="121"/>
      <c r="G14" s="121"/>
      <c r="H14" s="121"/>
      <c r="I14" s="122"/>
    </row>
    <row r="15" spans="1:9" ht="30" customHeight="1" x14ac:dyDescent="0.2">
      <c r="A15" s="112"/>
      <c r="B15" s="116"/>
      <c r="C15" s="117"/>
      <c r="D15" s="123" t="s">
        <v>32</v>
      </c>
      <c r="E15" s="124"/>
      <c r="F15" s="124" t="s">
        <v>33</v>
      </c>
      <c r="G15" s="124"/>
      <c r="H15" s="125" t="s">
        <v>37</v>
      </c>
      <c r="I15" s="126"/>
    </row>
    <row r="16" spans="1:9" ht="34.5" customHeight="1" thickBot="1" x14ac:dyDescent="0.25">
      <c r="A16" s="113"/>
      <c r="B16" s="118"/>
      <c r="C16" s="119"/>
      <c r="D16" s="69" t="s">
        <v>31</v>
      </c>
      <c r="E16" s="70" t="s">
        <v>58</v>
      </c>
      <c r="F16" s="71" t="s">
        <v>31</v>
      </c>
      <c r="G16" s="70" t="s">
        <v>58</v>
      </c>
      <c r="H16" s="71" t="s">
        <v>31</v>
      </c>
      <c r="I16" s="72" t="s">
        <v>58</v>
      </c>
    </row>
    <row r="17" spans="1:9" ht="15.75" customHeight="1" thickBot="1" x14ac:dyDescent="0.25">
      <c r="A17" s="133" t="s">
        <v>118</v>
      </c>
      <c r="B17" s="134"/>
      <c r="C17" s="134"/>
      <c r="D17" s="134"/>
      <c r="E17" s="134"/>
      <c r="F17" s="134"/>
      <c r="G17" s="134"/>
      <c r="H17" s="134"/>
      <c r="I17" s="135"/>
    </row>
    <row r="18" spans="1:9" ht="15" customHeight="1" thickBot="1" x14ac:dyDescent="0.25">
      <c r="A18" s="136" t="s">
        <v>6</v>
      </c>
      <c r="B18" s="137"/>
      <c r="C18" s="137"/>
      <c r="D18" s="137"/>
      <c r="E18" s="137"/>
      <c r="F18" s="137"/>
      <c r="G18" s="137"/>
      <c r="H18" s="137"/>
      <c r="I18" s="138"/>
    </row>
    <row r="19" spans="1:9" s="26" customFormat="1" ht="15" customHeight="1" x14ac:dyDescent="0.25">
      <c r="A19" s="127" t="s">
        <v>7</v>
      </c>
      <c r="B19" s="129">
        <v>1</v>
      </c>
      <c r="C19" s="130"/>
      <c r="D19" s="17">
        <v>26500</v>
      </c>
      <c r="E19" s="3">
        <v>0</v>
      </c>
      <c r="F19" s="2">
        <f>D19*2</f>
        <v>53000</v>
      </c>
      <c r="G19" s="3">
        <v>0</v>
      </c>
      <c r="H19" s="4">
        <f>D19*2</f>
        <v>53000</v>
      </c>
      <c r="I19" s="3">
        <v>0</v>
      </c>
    </row>
    <row r="20" spans="1:9" s="26" customFormat="1" ht="15" customHeight="1" x14ac:dyDescent="0.25">
      <c r="A20" s="128"/>
      <c r="B20" s="131">
        <v>2</v>
      </c>
      <c r="C20" s="132"/>
      <c r="D20" s="18">
        <v>26500</v>
      </c>
      <c r="E20" s="6">
        <v>0</v>
      </c>
      <c r="F20" s="5">
        <f>D20*2</f>
        <v>53000</v>
      </c>
      <c r="G20" s="6">
        <v>0</v>
      </c>
      <c r="H20" s="7">
        <f>D20*2</f>
        <v>53000</v>
      </c>
      <c r="I20" s="6">
        <v>0</v>
      </c>
    </row>
    <row r="21" spans="1:9" s="26" customFormat="1" ht="15" customHeight="1" x14ac:dyDescent="0.25">
      <c r="A21" s="128"/>
      <c r="B21" s="131">
        <v>3</v>
      </c>
      <c r="C21" s="132"/>
      <c r="D21" s="18">
        <v>26500</v>
      </c>
      <c r="E21" s="6">
        <v>0</v>
      </c>
      <c r="F21" s="5">
        <f>D21*2</f>
        <v>53000</v>
      </c>
      <c r="G21" s="6">
        <v>0</v>
      </c>
      <c r="H21" s="7">
        <f>D21*2</f>
        <v>53000</v>
      </c>
      <c r="I21" s="6">
        <v>0</v>
      </c>
    </row>
    <row r="22" spans="1:9" s="26" customFormat="1" ht="15" customHeight="1" thickBot="1" x14ac:dyDescent="0.3">
      <c r="A22" s="128"/>
      <c r="B22" s="131">
        <v>4</v>
      </c>
      <c r="C22" s="132"/>
      <c r="D22" s="18">
        <v>27000</v>
      </c>
      <c r="E22" s="6">
        <v>0</v>
      </c>
      <c r="F22" s="8">
        <f>D21*2+670</f>
        <v>53670</v>
      </c>
      <c r="G22" s="1">
        <v>0</v>
      </c>
      <c r="H22" s="7">
        <f>D21*2+870</f>
        <v>53870</v>
      </c>
      <c r="I22" s="6">
        <v>0</v>
      </c>
    </row>
    <row r="23" spans="1:9" s="26" customFormat="1" ht="15" customHeight="1" x14ac:dyDescent="0.25">
      <c r="A23" s="127" t="s">
        <v>36</v>
      </c>
      <c r="B23" s="129">
        <v>1</v>
      </c>
      <c r="C23" s="130"/>
      <c r="D23" s="17">
        <v>26500</v>
      </c>
      <c r="E23" s="49">
        <v>26500</v>
      </c>
      <c r="F23" s="2">
        <f>D23*1.5</f>
        <v>39750</v>
      </c>
      <c r="G23" s="3">
        <f>E23*1.5</f>
        <v>39750</v>
      </c>
      <c r="H23" s="2">
        <f>D23*2</f>
        <v>53000</v>
      </c>
      <c r="I23" s="3">
        <f>E23*2</f>
        <v>53000</v>
      </c>
    </row>
    <row r="24" spans="1:9" s="26" customFormat="1" ht="15" customHeight="1" x14ac:dyDescent="0.25">
      <c r="A24" s="128"/>
      <c r="B24" s="131">
        <v>2</v>
      </c>
      <c r="C24" s="132"/>
      <c r="D24" s="18">
        <v>26500</v>
      </c>
      <c r="E24" s="28">
        <v>26500</v>
      </c>
      <c r="F24" s="5">
        <f>D24*1.5</f>
        <v>39750</v>
      </c>
      <c r="G24" s="6">
        <f>E24*1.5</f>
        <v>39750</v>
      </c>
      <c r="H24" s="5">
        <f>D24*2</f>
        <v>53000</v>
      </c>
      <c r="I24" s="6">
        <f>E24*2</f>
        <v>53000</v>
      </c>
    </row>
    <row r="25" spans="1:9" s="26" customFormat="1" ht="15" customHeight="1" x14ac:dyDescent="0.25">
      <c r="A25" s="128"/>
      <c r="B25" s="131">
        <v>3</v>
      </c>
      <c r="C25" s="132"/>
      <c r="D25" s="18">
        <v>26500</v>
      </c>
      <c r="E25" s="28">
        <v>26500</v>
      </c>
      <c r="F25" s="5">
        <f>D25*1.5</f>
        <v>39750</v>
      </c>
      <c r="G25" s="6">
        <f t="shared" ref="G25:G26" si="0">E25*1.5</f>
        <v>39750</v>
      </c>
      <c r="H25" s="5">
        <f>D25*2</f>
        <v>53000</v>
      </c>
      <c r="I25" s="6">
        <f t="shared" ref="I25:I26" si="1">E25*2</f>
        <v>53000</v>
      </c>
    </row>
    <row r="26" spans="1:9" s="26" customFormat="1" ht="15" customHeight="1" x14ac:dyDescent="0.25">
      <c r="A26" s="128"/>
      <c r="B26" s="131">
        <v>4</v>
      </c>
      <c r="C26" s="132"/>
      <c r="D26" s="18">
        <v>27000</v>
      </c>
      <c r="E26" s="28">
        <v>26500</v>
      </c>
      <c r="F26" s="5">
        <f>E26*1.5+670</f>
        <v>40420</v>
      </c>
      <c r="G26" s="6">
        <f t="shared" si="0"/>
        <v>39750</v>
      </c>
      <c r="H26" s="5">
        <f>E26*2+870</f>
        <v>53870</v>
      </c>
      <c r="I26" s="6">
        <f t="shared" si="1"/>
        <v>53000</v>
      </c>
    </row>
    <row r="27" spans="1:9" s="26" customFormat="1" ht="15" customHeight="1" thickBot="1" x14ac:dyDescent="0.3">
      <c r="A27" s="128"/>
      <c r="B27" s="131">
        <v>5</v>
      </c>
      <c r="C27" s="132"/>
      <c r="D27" s="18"/>
      <c r="E27" s="28">
        <v>27000</v>
      </c>
      <c r="F27" s="9"/>
      <c r="G27" s="10">
        <f>E26*1.5+670</f>
        <v>40420</v>
      </c>
      <c r="H27" s="9"/>
      <c r="I27" s="90">
        <f>E26*2+870</f>
        <v>53870</v>
      </c>
    </row>
    <row r="28" spans="1:9" s="26" customFormat="1" ht="15" customHeight="1" x14ac:dyDescent="0.25">
      <c r="A28" s="146" t="s">
        <v>8</v>
      </c>
      <c r="B28" s="129">
        <v>1</v>
      </c>
      <c r="C28" s="130"/>
      <c r="D28" s="17">
        <v>26500</v>
      </c>
      <c r="E28" s="49">
        <v>26500</v>
      </c>
      <c r="F28" s="2">
        <f>D28*1.5</f>
        <v>39750</v>
      </c>
      <c r="G28" s="3">
        <f>E28*1.5</f>
        <v>39750</v>
      </c>
      <c r="H28" s="2">
        <f>D28*2</f>
        <v>53000</v>
      </c>
      <c r="I28" s="3">
        <f>E28*2</f>
        <v>53000</v>
      </c>
    </row>
    <row r="29" spans="1:9" s="26" customFormat="1" ht="15" customHeight="1" x14ac:dyDescent="0.25">
      <c r="A29" s="147"/>
      <c r="B29" s="131">
        <v>2</v>
      </c>
      <c r="C29" s="132"/>
      <c r="D29" s="18">
        <v>26500</v>
      </c>
      <c r="E29" s="28">
        <v>26500</v>
      </c>
      <c r="F29" s="5">
        <f>D29*1.5</f>
        <v>39750</v>
      </c>
      <c r="G29" s="6">
        <f>E29*1.5</f>
        <v>39750</v>
      </c>
      <c r="H29" s="5">
        <f>D29*2</f>
        <v>53000</v>
      </c>
      <c r="I29" s="6">
        <f>E29*2</f>
        <v>53000</v>
      </c>
    </row>
    <row r="30" spans="1:9" s="26" customFormat="1" ht="15" customHeight="1" x14ac:dyDescent="0.25">
      <c r="A30" s="147"/>
      <c r="B30" s="131">
        <v>3</v>
      </c>
      <c r="C30" s="132"/>
      <c r="D30" s="18">
        <v>26500</v>
      </c>
      <c r="E30" s="28">
        <v>26500</v>
      </c>
      <c r="F30" s="5">
        <f>D30*1.5</f>
        <v>39750</v>
      </c>
      <c r="G30" s="6">
        <f t="shared" ref="G30:G31" si="2">E30*1.5</f>
        <v>39750</v>
      </c>
      <c r="H30" s="5">
        <f>D30*2</f>
        <v>53000</v>
      </c>
      <c r="I30" s="6">
        <f t="shared" ref="I30:I31" si="3">E30*2</f>
        <v>53000</v>
      </c>
    </row>
    <row r="31" spans="1:9" s="26" customFormat="1" ht="15" customHeight="1" x14ac:dyDescent="0.25">
      <c r="A31" s="147"/>
      <c r="B31" s="131">
        <v>4</v>
      </c>
      <c r="C31" s="132"/>
      <c r="D31" s="18">
        <v>27000</v>
      </c>
      <c r="E31" s="28">
        <v>26500</v>
      </c>
      <c r="F31" s="5">
        <f>E31*1.5+670</f>
        <v>40420</v>
      </c>
      <c r="G31" s="6">
        <f t="shared" si="2"/>
        <v>39750</v>
      </c>
      <c r="H31" s="5">
        <f>E31*2+870</f>
        <v>53870</v>
      </c>
      <c r="I31" s="6">
        <f t="shared" si="3"/>
        <v>53000</v>
      </c>
    </row>
    <row r="32" spans="1:9" s="26" customFormat="1" ht="15" customHeight="1" thickBot="1" x14ac:dyDescent="0.3">
      <c r="A32" s="147"/>
      <c r="B32" s="131">
        <v>5</v>
      </c>
      <c r="C32" s="132"/>
      <c r="D32" s="18"/>
      <c r="E32" s="28">
        <v>27000</v>
      </c>
      <c r="F32" s="9"/>
      <c r="G32" s="10">
        <f>E31*1.5+670</f>
        <v>40420</v>
      </c>
      <c r="H32" s="9"/>
      <c r="I32" s="90">
        <f>E31*2+870</f>
        <v>53870</v>
      </c>
    </row>
    <row r="33" spans="1:9" s="26" customFormat="1" ht="15" customHeight="1" x14ac:dyDescent="0.25">
      <c r="A33" s="139" t="s">
        <v>9</v>
      </c>
      <c r="B33" s="142">
        <v>1</v>
      </c>
      <c r="C33" s="130"/>
      <c r="D33" s="17">
        <v>31800</v>
      </c>
      <c r="E33" s="3">
        <v>31800</v>
      </c>
      <c r="F33" s="2">
        <f>D33*1.5</f>
        <v>47700</v>
      </c>
      <c r="G33" s="3">
        <f>E33*1.5</f>
        <v>47700</v>
      </c>
      <c r="H33" s="4">
        <f>D33*2</f>
        <v>63600</v>
      </c>
      <c r="I33" s="3">
        <f>E33*2</f>
        <v>63600</v>
      </c>
    </row>
    <row r="34" spans="1:9" s="26" customFormat="1" ht="15" customHeight="1" x14ac:dyDescent="0.25">
      <c r="A34" s="140"/>
      <c r="B34" s="143">
        <v>2</v>
      </c>
      <c r="C34" s="132"/>
      <c r="D34" s="18">
        <v>31800</v>
      </c>
      <c r="E34" s="6">
        <v>31800</v>
      </c>
      <c r="F34" s="5">
        <f>D34*1.5</f>
        <v>47700</v>
      </c>
      <c r="G34" s="6">
        <f>E34*1.5</f>
        <v>47700</v>
      </c>
      <c r="H34" s="7">
        <f>D34*2</f>
        <v>63600</v>
      </c>
      <c r="I34" s="6">
        <f>E34*2</f>
        <v>63600</v>
      </c>
    </row>
    <row r="35" spans="1:9" s="26" customFormat="1" ht="15" customHeight="1" x14ac:dyDescent="0.25">
      <c r="A35" s="140"/>
      <c r="B35" s="143">
        <v>3</v>
      </c>
      <c r="C35" s="132"/>
      <c r="D35" s="18">
        <v>31800</v>
      </c>
      <c r="E35" s="6">
        <v>31800</v>
      </c>
      <c r="F35" s="5">
        <f>D35*1.5</f>
        <v>47700</v>
      </c>
      <c r="G35" s="6">
        <f t="shared" ref="G35:G36" si="4">E35*1.5</f>
        <v>47700</v>
      </c>
      <c r="H35" s="7">
        <f>D35*2</f>
        <v>63600</v>
      </c>
      <c r="I35" s="6">
        <f t="shared" ref="I35:I36" si="5">E35*2</f>
        <v>63600</v>
      </c>
    </row>
    <row r="36" spans="1:9" s="26" customFormat="1" ht="15" customHeight="1" x14ac:dyDescent="0.25">
      <c r="A36" s="140"/>
      <c r="B36" s="143">
        <v>4</v>
      </c>
      <c r="C36" s="132"/>
      <c r="D36" s="18">
        <v>32200</v>
      </c>
      <c r="E36" s="6">
        <v>31800</v>
      </c>
      <c r="F36" s="5">
        <f>D35*1.5+670</f>
        <v>48370</v>
      </c>
      <c r="G36" s="6">
        <f t="shared" si="4"/>
        <v>47700</v>
      </c>
      <c r="H36" s="7">
        <f>E35*2+870</f>
        <v>64470</v>
      </c>
      <c r="I36" s="6">
        <f t="shared" si="5"/>
        <v>63600</v>
      </c>
    </row>
    <row r="37" spans="1:9" s="26" customFormat="1" ht="15" customHeight="1" thickBot="1" x14ac:dyDescent="0.3">
      <c r="A37" s="141"/>
      <c r="B37" s="144">
        <v>5</v>
      </c>
      <c r="C37" s="145"/>
      <c r="D37" s="19"/>
      <c r="E37" s="10">
        <v>32200</v>
      </c>
      <c r="F37" s="9"/>
      <c r="G37" s="10">
        <f>E36*1.5+670</f>
        <v>48370</v>
      </c>
      <c r="H37" s="11"/>
      <c r="I37" s="10">
        <f>E36*2+870</f>
        <v>64470</v>
      </c>
    </row>
    <row r="38" spans="1:9" s="26" customFormat="1" ht="14.85" customHeight="1" x14ac:dyDescent="0.25">
      <c r="A38" s="149" t="s">
        <v>99</v>
      </c>
      <c r="B38" s="142">
        <v>1</v>
      </c>
      <c r="C38" s="130"/>
      <c r="D38" s="17">
        <v>26500</v>
      </c>
      <c r="E38" s="49">
        <v>26500</v>
      </c>
      <c r="F38" s="2">
        <f>D38*1.5</f>
        <v>39750</v>
      </c>
      <c r="G38" s="3">
        <f>E38*1.5</f>
        <v>39750</v>
      </c>
      <c r="H38" s="2">
        <f>D38*2</f>
        <v>53000</v>
      </c>
      <c r="I38" s="3">
        <f>E38*2</f>
        <v>53000</v>
      </c>
    </row>
    <row r="39" spans="1:9" s="26" customFormat="1" ht="14.85" customHeight="1" x14ac:dyDescent="0.25">
      <c r="A39" s="150"/>
      <c r="B39" s="143">
        <v>2</v>
      </c>
      <c r="C39" s="132"/>
      <c r="D39" s="18">
        <v>26500</v>
      </c>
      <c r="E39" s="28">
        <v>26500</v>
      </c>
      <c r="F39" s="5">
        <f>D39*1.5</f>
        <v>39750</v>
      </c>
      <c r="G39" s="6">
        <f>E39*1.5</f>
        <v>39750</v>
      </c>
      <c r="H39" s="5">
        <f>D39*2</f>
        <v>53000</v>
      </c>
      <c r="I39" s="6">
        <f>E39*2</f>
        <v>53000</v>
      </c>
    </row>
    <row r="40" spans="1:9" s="26" customFormat="1" ht="14.85" customHeight="1" x14ac:dyDescent="0.25">
      <c r="A40" s="150"/>
      <c r="B40" s="143">
        <v>3</v>
      </c>
      <c r="C40" s="132"/>
      <c r="D40" s="18">
        <v>26500</v>
      </c>
      <c r="E40" s="28">
        <v>26500</v>
      </c>
      <c r="F40" s="5">
        <f>D40*1.5</f>
        <v>39750</v>
      </c>
      <c r="G40" s="6">
        <f t="shared" ref="G40:G41" si="6">E40*1.5</f>
        <v>39750</v>
      </c>
      <c r="H40" s="5">
        <f>D40*2</f>
        <v>53000</v>
      </c>
      <c r="I40" s="6">
        <f t="shared" ref="I40:I41" si="7">E40*2</f>
        <v>53000</v>
      </c>
    </row>
    <row r="41" spans="1:9" s="26" customFormat="1" ht="14.85" customHeight="1" x14ac:dyDescent="0.25">
      <c r="A41" s="150"/>
      <c r="B41" s="143">
        <v>4</v>
      </c>
      <c r="C41" s="132"/>
      <c r="D41" s="18">
        <v>27000</v>
      </c>
      <c r="E41" s="28">
        <v>26500</v>
      </c>
      <c r="F41" s="5">
        <f>E41*1.5+670</f>
        <v>40420</v>
      </c>
      <c r="G41" s="6">
        <f t="shared" si="6"/>
        <v>39750</v>
      </c>
      <c r="H41" s="5">
        <f>E41*2+870</f>
        <v>53870</v>
      </c>
      <c r="I41" s="6">
        <f t="shared" si="7"/>
        <v>53000</v>
      </c>
    </row>
    <row r="42" spans="1:9" s="26" customFormat="1" ht="14.85" customHeight="1" thickBot="1" x14ac:dyDescent="0.3">
      <c r="A42" s="151"/>
      <c r="B42" s="144">
        <v>5</v>
      </c>
      <c r="C42" s="145"/>
      <c r="D42" s="18"/>
      <c r="E42" s="28">
        <v>27000</v>
      </c>
      <c r="F42" s="9"/>
      <c r="G42" s="10">
        <f>E41*1.5+670</f>
        <v>40420</v>
      </c>
      <c r="H42" s="9"/>
      <c r="I42" s="90">
        <f>E41*2+870</f>
        <v>53870</v>
      </c>
    </row>
    <row r="43" spans="1:9" s="26" customFormat="1" ht="14.85" customHeight="1" x14ac:dyDescent="0.25">
      <c r="A43" s="147" t="s">
        <v>10</v>
      </c>
      <c r="B43" s="129">
        <v>1</v>
      </c>
      <c r="C43" s="130"/>
      <c r="D43" s="17">
        <v>26500</v>
      </c>
      <c r="E43" s="49">
        <v>26500</v>
      </c>
      <c r="F43" s="2">
        <f>D43*1.5</f>
        <v>39750</v>
      </c>
      <c r="G43" s="3">
        <f>E43*1.5</f>
        <v>39750</v>
      </c>
      <c r="H43" s="2">
        <f>D43*2</f>
        <v>53000</v>
      </c>
      <c r="I43" s="3">
        <f>E43*2</f>
        <v>53000</v>
      </c>
    </row>
    <row r="44" spans="1:9" s="26" customFormat="1" ht="14.85" customHeight="1" x14ac:dyDescent="0.25">
      <c r="A44" s="147"/>
      <c r="B44" s="131">
        <v>2</v>
      </c>
      <c r="C44" s="132"/>
      <c r="D44" s="18">
        <v>26500</v>
      </c>
      <c r="E44" s="28">
        <v>26500</v>
      </c>
      <c r="F44" s="5">
        <f>D44*1.5</f>
        <v>39750</v>
      </c>
      <c r="G44" s="6">
        <f>E44*1.5</f>
        <v>39750</v>
      </c>
      <c r="H44" s="5">
        <f>D44*2</f>
        <v>53000</v>
      </c>
      <c r="I44" s="6">
        <f>E44*2</f>
        <v>53000</v>
      </c>
    </row>
    <row r="45" spans="1:9" s="26" customFormat="1" ht="14.85" customHeight="1" x14ac:dyDescent="0.25">
      <c r="A45" s="147"/>
      <c r="B45" s="131">
        <v>3</v>
      </c>
      <c r="C45" s="132"/>
      <c r="D45" s="18">
        <v>26500</v>
      </c>
      <c r="E45" s="28">
        <v>26500</v>
      </c>
      <c r="F45" s="5">
        <f>D45*1.5</f>
        <v>39750</v>
      </c>
      <c r="G45" s="6">
        <f t="shared" ref="G45:G46" si="8">E45*1.5</f>
        <v>39750</v>
      </c>
      <c r="H45" s="5">
        <f>D45*2</f>
        <v>53000</v>
      </c>
      <c r="I45" s="6">
        <f t="shared" ref="I45:I46" si="9">E45*2</f>
        <v>53000</v>
      </c>
    </row>
    <row r="46" spans="1:9" s="26" customFormat="1" ht="14.85" customHeight="1" x14ac:dyDescent="0.25">
      <c r="A46" s="147"/>
      <c r="B46" s="131">
        <v>4</v>
      </c>
      <c r="C46" s="132"/>
      <c r="D46" s="18">
        <v>27000</v>
      </c>
      <c r="E46" s="28">
        <v>26500</v>
      </c>
      <c r="F46" s="5">
        <f>E46*1.5+670</f>
        <v>40420</v>
      </c>
      <c r="G46" s="6">
        <f t="shared" si="8"/>
        <v>39750</v>
      </c>
      <c r="H46" s="5">
        <f>E46*2+870</f>
        <v>53870</v>
      </c>
      <c r="I46" s="6">
        <f t="shared" si="9"/>
        <v>53000</v>
      </c>
    </row>
    <row r="47" spans="1:9" s="26" customFormat="1" ht="14.85" customHeight="1" thickBot="1" x14ac:dyDescent="0.3">
      <c r="A47" s="148"/>
      <c r="B47" s="131">
        <v>5</v>
      </c>
      <c r="C47" s="132"/>
      <c r="D47" s="18"/>
      <c r="E47" s="28">
        <v>27000</v>
      </c>
      <c r="F47" s="9"/>
      <c r="G47" s="10">
        <f>E46*1.5+670</f>
        <v>40420</v>
      </c>
      <c r="H47" s="9"/>
      <c r="I47" s="90">
        <f>E46*2+870</f>
        <v>53870</v>
      </c>
    </row>
    <row r="48" spans="1:9" s="26" customFormat="1" ht="14.85" customHeight="1" x14ac:dyDescent="0.25">
      <c r="A48" s="128" t="s">
        <v>11</v>
      </c>
      <c r="B48" s="129">
        <v>1</v>
      </c>
      <c r="C48" s="130"/>
      <c r="D48" s="17">
        <v>26500</v>
      </c>
      <c r="E48" s="49">
        <v>26500</v>
      </c>
      <c r="F48" s="2">
        <f>D48*1.5</f>
        <v>39750</v>
      </c>
      <c r="G48" s="3">
        <f>E48*1.5</f>
        <v>39750</v>
      </c>
      <c r="H48" s="2">
        <f>D48*2</f>
        <v>53000</v>
      </c>
      <c r="I48" s="3">
        <f>E48*2</f>
        <v>53000</v>
      </c>
    </row>
    <row r="49" spans="1:9" s="26" customFormat="1" ht="14.85" customHeight="1" x14ac:dyDescent="0.25">
      <c r="A49" s="128"/>
      <c r="B49" s="131">
        <v>2</v>
      </c>
      <c r="C49" s="132"/>
      <c r="D49" s="18">
        <v>26500</v>
      </c>
      <c r="E49" s="28">
        <v>26500</v>
      </c>
      <c r="F49" s="5">
        <f>D49*1.5</f>
        <v>39750</v>
      </c>
      <c r="G49" s="6">
        <f>E49*1.5</f>
        <v>39750</v>
      </c>
      <c r="H49" s="5">
        <f>D49*2</f>
        <v>53000</v>
      </c>
      <c r="I49" s="6">
        <f>E49*2</f>
        <v>53000</v>
      </c>
    </row>
    <row r="50" spans="1:9" s="26" customFormat="1" ht="14.85" customHeight="1" x14ac:dyDescent="0.25">
      <c r="A50" s="128"/>
      <c r="B50" s="131">
        <v>3</v>
      </c>
      <c r="C50" s="132"/>
      <c r="D50" s="18">
        <v>26500</v>
      </c>
      <c r="E50" s="28">
        <v>26500</v>
      </c>
      <c r="F50" s="5">
        <f>D50*1.5</f>
        <v>39750</v>
      </c>
      <c r="G50" s="6">
        <f t="shared" ref="G50:G51" si="10">E50*1.5</f>
        <v>39750</v>
      </c>
      <c r="H50" s="5">
        <f>D50*2</f>
        <v>53000</v>
      </c>
      <c r="I50" s="6">
        <f t="shared" ref="I50:I51" si="11">E50*2</f>
        <v>53000</v>
      </c>
    </row>
    <row r="51" spans="1:9" s="26" customFormat="1" ht="14.85" customHeight="1" x14ac:dyDescent="0.25">
      <c r="A51" s="128"/>
      <c r="B51" s="131">
        <v>4</v>
      </c>
      <c r="C51" s="132"/>
      <c r="D51" s="18">
        <v>27000</v>
      </c>
      <c r="E51" s="28">
        <v>26500</v>
      </c>
      <c r="F51" s="5">
        <f>E51*1.5+670</f>
        <v>40420</v>
      </c>
      <c r="G51" s="6">
        <f t="shared" si="10"/>
        <v>39750</v>
      </c>
      <c r="H51" s="5">
        <f>E51*2+870</f>
        <v>53870</v>
      </c>
      <c r="I51" s="6">
        <f t="shared" si="11"/>
        <v>53000</v>
      </c>
    </row>
    <row r="52" spans="1:9" s="26" customFormat="1" ht="14.85" customHeight="1" thickBot="1" x14ac:dyDescent="0.3">
      <c r="A52" s="128"/>
      <c r="B52" s="131">
        <v>5</v>
      </c>
      <c r="C52" s="132"/>
      <c r="D52" s="18"/>
      <c r="E52" s="28">
        <v>27000</v>
      </c>
      <c r="F52" s="9"/>
      <c r="G52" s="10">
        <f>E51*1.5+670</f>
        <v>40420</v>
      </c>
      <c r="H52" s="9"/>
      <c r="I52" s="90">
        <f>E51*2+870</f>
        <v>53870</v>
      </c>
    </row>
    <row r="53" spans="1:9" s="26" customFormat="1" ht="14.85" customHeight="1" x14ac:dyDescent="0.25">
      <c r="A53" s="146" t="s">
        <v>12</v>
      </c>
      <c r="B53" s="129">
        <v>1</v>
      </c>
      <c r="C53" s="130"/>
      <c r="D53" s="17">
        <v>26500</v>
      </c>
      <c r="E53" s="49">
        <v>26500</v>
      </c>
      <c r="F53" s="2">
        <f>D53*1.5</f>
        <v>39750</v>
      </c>
      <c r="G53" s="3">
        <f>E53*1.5</f>
        <v>39750</v>
      </c>
      <c r="H53" s="2">
        <f>D53*2</f>
        <v>53000</v>
      </c>
      <c r="I53" s="3">
        <f>E53*2</f>
        <v>53000</v>
      </c>
    </row>
    <row r="54" spans="1:9" s="26" customFormat="1" ht="14.85" customHeight="1" x14ac:dyDescent="0.25">
      <c r="A54" s="147"/>
      <c r="B54" s="131">
        <v>2</v>
      </c>
      <c r="C54" s="132"/>
      <c r="D54" s="18">
        <v>26500</v>
      </c>
      <c r="E54" s="28">
        <v>26500</v>
      </c>
      <c r="F54" s="5">
        <f>D54*1.5</f>
        <v>39750</v>
      </c>
      <c r="G54" s="6">
        <f>E54*1.5</f>
        <v>39750</v>
      </c>
      <c r="H54" s="5">
        <f>D54*2</f>
        <v>53000</v>
      </c>
      <c r="I54" s="6">
        <f>E54*2</f>
        <v>53000</v>
      </c>
    </row>
    <row r="55" spans="1:9" s="26" customFormat="1" ht="14.85" customHeight="1" x14ac:dyDescent="0.25">
      <c r="A55" s="147"/>
      <c r="B55" s="131">
        <v>3</v>
      </c>
      <c r="C55" s="132"/>
      <c r="D55" s="18">
        <v>26500</v>
      </c>
      <c r="E55" s="28">
        <v>26500</v>
      </c>
      <c r="F55" s="5">
        <f>D55*1.5</f>
        <v>39750</v>
      </c>
      <c r="G55" s="6">
        <f t="shared" ref="G55:G56" si="12">E55*1.5</f>
        <v>39750</v>
      </c>
      <c r="H55" s="5">
        <f>D55*2</f>
        <v>53000</v>
      </c>
      <c r="I55" s="6">
        <f t="shared" ref="I55:I56" si="13">E55*2</f>
        <v>53000</v>
      </c>
    </row>
    <row r="56" spans="1:9" s="26" customFormat="1" ht="14.85" customHeight="1" x14ac:dyDescent="0.25">
      <c r="A56" s="147"/>
      <c r="B56" s="131">
        <v>4</v>
      </c>
      <c r="C56" s="132"/>
      <c r="D56" s="18">
        <v>27000</v>
      </c>
      <c r="E56" s="28">
        <v>26500</v>
      </c>
      <c r="F56" s="5">
        <f>E56*1.5+670</f>
        <v>40420</v>
      </c>
      <c r="G56" s="6">
        <f t="shared" si="12"/>
        <v>39750</v>
      </c>
      <c r="H56" s="5">
        <f>E56*2+870</f>
        <v>53870</v>
      </c>
      <c r="I56" s="6">
        <f t="shared" si="13"/>
        <v>53000</v>
      </c>
    </row>
    <row r="57" spans="1:9" s="26" customFormat="1" ht="14.85" customHeight="1" thickBot="1" x14ac:dyDescent="0.3">
      <c r="A57" s="147"/>
      <c r="B57" s="152">
        <v>5</v>
      </c>
      <c r="C57" s="153"/>
      <c r="D57" s="18"/>
      <c r="E57" s="28">
        <v>27000</v>
      </c>
      <c r="F57" s="9"/>
      <c r="G57" s="10">
        <f>E56*1.5+670</f>
        <v>40420</v>
      </c>
      <c r="H57" s="9"/>
      <c r="I57" s="90">
        <f>E56*2+870</f>
        <v>53870</v>
      </c>
    </row>
    <row r="58" spans="1:9" s="26" customFormat="1" ht="14.85" customHeight="1" x14ac:dyDescent="0.25">
      <c r="A58" s="146" t="s">
        <v>98</v>
      </c>
      <c r="B58" s="129">
        <v>1</v>
      </c>
      <c r="C58" s="130"/>
      <c r="D58" s="17">
        <v>26500</v>
      </c>
      <c r="E58" s="3">
        <v>0</v>
      </c>
      <c r="F58" s="2">
        <f>D58*1.5</f>
        <v>39750</v>
      </c>
      <c r="G58" s="3">
        <v>0</v>
      </c>
      <c r="H58" s="4">
        <f>D58*2</f>
        <v>53000</v>
      </c>
      <c r="I58" s="3">
        <v>0</v>
      </c>
    </row>
    <row r="59" spans="1:9" s="26" customFormat="1" ht="14.85" customHeight="1" x14ac:dyDescent="0.25">
      <c r="A59" s="147"/>
      <c r="B59" s="131">
        <v>2</v>
      </c>
      <c r="C59" s="132"/>
      <c r="D59" s="18">
        <v>26500</v>
      </c>
      <c r="E59" s="6">
        <v>0</v>
      </c>
      <c r="F59" s="5">
        <f>D59*1.5</f>
        <v>39750</v>
      </c>
      <c r="G59" s="6">
        <v>0</v>
      </c>
      <c r="H59" s="7">
        <f>D59*2</f>
        <v>53000</v>
      </c>
      <c r="I59" s="6">
        <v>0</v>
      </c>
    </row>
    <row r="60" spans="1:9" s="26" customFormat="1" ht="14.85" customHeight="1" x14ac:dyDescent="0.25">
      <c r="A60" s="147"/>
      <c r="B60" s="131">
        <v>3</v>
      </c>
      <c r="C60" s="132"/>
      <c r="D60" s="18">
        <v>26500</v>
      </c>
      <c r="E60" s="6">
        <v>0</v>
      </c>
      <c r="F60" s="5">
        <f>D60*1.5</f>
        <v>39750</v>
      </c>
      <c r="G60" s="6">
        <v>0</v>
      </c>
      <c r="H60" s="7">
        <f>D60*2</f>
        <v>53000</v>
      </c>
      <c r="I60" s="6">
        <v>0</v>
      </c>
    </row>
    <row r="61" spans="1:9" s="26" customFormat="1" ht="14.85" customHeight="1" thickBot="1" x14ac:dyDescent="0.3">
      <c r="A61" s="148"/>
      <c r="B61" s="131">
        <v>4</v>
      </c>
      <c r="C61" s="132"/>
      <c r="D61" s="18">
        <v>27000</v>
      </c>
      <c r="E61" s="6">
        <v>0</v>
      </c>
      <c r="F61" s="8">
        <f>D60*1.5+670</f>
        <v>40420</v>
      </c>
      <c r="G61" s="1">
        <v>0</v>
      </c>
      <c r="H61" s="7">
        <f>D60*2+870</f>
        <v>53870</v>
      </c>
      <c r="I61" s="6">
        <v>0</v>
      </c>
    </row>
    <row r="62" spans="1:9" s="26" customFormat="1" ht="14.85" customHeight="1" x14ac:dyDescent="0.25">
      <c r="A62" s="146" t="s">
        <v>90</v>
      </c>
      <c r="B62" s="129">
        <v>1</v>
      </c>
      <c r="C62" s="130"/>
      <c r="D62" s="17">
        <v>26500</v>
      </c>
      <c r="E62" s="3">
        <v>0</v>
      </c>
      <c r="F62" s="2">
        <f>D62*1.5</f>
        <v>39750</v>
      </c>
      <c r="G62" s="3">
        <v>0</v>
      </c>
      <c r="H62" s="4">
        <f>D62*2</f>
        <v>53000</v>
      </c>
      <c r="I62" s="3">
        <v>0</v>
      </c>
    </row>
    <row r="63" spans="1:9" s="26" customFormat="1" ht="14.85" customHeight="1" x14ac:dyDescent="0.25">
      <c r="A63" s="147"/>
      <c r="B63" s="131">
        <v>2</v>
      </c>
      <c r="C63" s="132"/>
      <c r="D63" s="18">
        <v>26500</v>
      </c>
      <c r="E63" s="6">
        <v>0</v>
      </c>
      <c r="F63" s="5">
        <f>D63*1.5</f>
        <v>39750</v>
      </c>
      <c r="G63" s="6">
        <v>0</v>
      </c>
      <c r="H63" s="7">
        <f>D63*2</f>
        <v>53000</v>
      </c>
      <c r="I63" s="6">
        <v>0</v>
      </c>
    </row>
    <row r="64" spans="1:9" s="26" customFormat="1" ht="14.85" customHeight="1" x14ac:dyDescent="0.25">
      <c r="A64" s="147"/>
      <c r="B64" s="131">
        <v>3</v>
      </c>
      <c r="C64" s="132"/>
      <c r="D64" s="18">
        <v>26500</v>
      </c>
      <c r="E64" s="6">
        <v>0</v>
      </c>
      <c r="F64" s="5">
        <f>D64*1.5</f>
        <v>39750</v>
      </c>
      <c r="G64" s="6">
        <v>0</v>
      </c>
      <c r="H64" s="7">
        <f>D64*2</f>
        <v>53000</v>
      </c>
      <c r="I64" s="6">
        <v>0</v>
      </c>
    </row>
    <row r="65" spans="1:9" s="26" customFormat="1" ht="14.85" customHeight="1" thickBot="1" x14ac:dyDescent="0.3">
      <c r="A65" s="148"/>
      <c r="B65" s="154">
        <v>4</v>
      </c>
      <c r="C65" s="145"/>
      <c r="D65" s="18">
        <v>27000</v>
      </c>
      <c r="E65" s="6">
        <v>0</v>
      </c>
      <c r="F65" s="8">
        <f>D64*1.5+670</f>
        <v>40420</v>
      </c>
      <c r="G65" s="1">
        <v>0</v>
      </c>
      <c r="H65" s="7">
        <f>D64*2+870</f>
        <v>53870</v>
      </c>
      <c r="I65" s="6">
        <v>0</v>
      </c>
    </row>
    <row r="66" spans="1:9" s="26" customFormat="1" ht="14.85" customHeight="1" x14ac:dyDescent="0.25">
      <c r="A66" s="156" t="s">
        <v>100</v>
      </c>
      <c r="B66" s="157">
        <v>1</v>
      </c>
      <c r="C66" s="158"/>
      <c r="D66" s="17">
        <v>26500</v>
      </c>
      <c r="E66" s="49">
        <v>26500</v>
      </c>
      <c r="F66" s="2">
        <f>D66*1.5</f>
        <v>39750</v>
      </c>
      <c r="G66" s="3">
        <f>E66*1.5</f>
        <v>39750</v>
      </c>
      <c r="H66" s="2">
        <f>D66*2</f>
        <v>53000</v>
      </c>
      <c r="I66" s="3">
        <f>E66*2</f>
        <v>53000</v>
      </c>
    </row>
    <row r="67" spans="1:9" s="26" customFormat="1" ht="14.85" customHeight="1" x14ac:dyDescent="0.25">
      <c r="A67" s="156"/>
      <c r="B67" s="131">
        <v>2</v>
      </c>
      <c r="C67" s="132"/>
      <c r="D67" s="18">
        <v>26500</v>
      </c>
      <c r="E67" s="28">
        <v>26500</v>
      </c>
      <c r="F67" s="5">
        <f>D67*1.5</f>
        <v>39750</v>
      </c>
      <c r="G67" s="6">
        <f>E67*1.5</f>
        <v>39750</v>
      </c>
      <c r="H67" s="5">
        <f>D67*2</f>
        <v>53000</v>
      </c>
      <c r="I67" s="6">
        <f>E67*2</f>
        <v>53000</v>
      </c>
    </row>
    <row r="68" spans="1:9" s="26" customFormat="1" ht="14.85" customHeight="1" x14ac:dyDescent="0.25">
      <c r="A68" s="156"/>
      <c r="B68" s="131">
        <v>3</v>
      </c>
      <c r="C68" s="132"/>
      <c r="D68" s="18">
        <v>26500</v>
      </c>
      <c r="E68" s="28">
        <v>26500</v>
      </c>
      <c r="F68" s="5">
        <f>D68*1.5</f>
        <v>39750</v>
      </c>
      <c r="G68" s="6">
        <f t="shared" ref="G68:G69" si="14">E68*1.5</f>
        <v>39750</v>
      </c>
      <c r="H68" s="5">
        <f>D68*2</f>
        <v>53000</v>
      </c>
      <c r="I68" s="6">
        <f t="shared" ref="I68:I69" si="15">E68*2</f>
        <v>53000</v>
      </c>
    </row>
    <row r="69" spans="1:9" s="26" customFormat="1" ht="14.85" customHeight="1" x14ac:dyDescent="0.25">
      <c r="A69" s="156"/>
      <c r="B69" s="131">
        <v>4</v>
      </c>
      <c r="C69" s="132"/>
      <c r="D69" s="18">
        <v>27000</v>
      </c>
      <c r="E69" s="28">
        <v>26500</v>
      </c>
      <c r="F69" s="5">
        <f>E69*1.5+670</f>
        <v>40420</v>
      </c>
      <c r="G69" s="6">
        <f t="shared" si="14"/>
        <v>39750</v>
      </c>
      <c r="H69" s="5">
        <f>E69*2+870</f>
        <v>53870</v>
      </c>
      <c r="I69" s="6">
        <f t="shared" si="15"/>
        <v>53000</v>
      </c>
    </row>
    <row r="70" spans="1:9" s="26" customFormat="1" ht="14.85" customHeight="1" thickBot="1" x14ac:dyDescent="0.3">
      <c r="A70" s="156"/>
      <c r="B70" s="131">
        <v>5</v>
      </c>
      <c r="C70" s="132"/>
      <c r="D70" s="18"/>
      <c r="E70" s="28">
        <v>27000</v>
      </c>
      <c r="F70" s="9"/>
      <c r="G70" s="10">
        <f>E69*1.5+670</f>
        <v>40420</v>
      </c>
      <c r="H70" s="9"/>
      <c r="I70" s="90">
        <f>E69*2+870</f>
        <v>53870</v>
      </c>
    </row>
    <row r="71" spans="1:9" s="26" customFormat="1" ht="14.85" customHeight="1" thickBot="1" x14ac:dyDescent="0.3">
      <c r="A71" s="136" t="s">
        <v>34</v>
      </c>
      <c r="B71" s="137"/>
      <c r="C71" s="137"/>
      <c r="D71" s="137"/>
      <c r="E71" s="137"/>
      <c r="F71" s="137"/>
      <c r="G71" s="137"/>
      <c r="H71" s="137"/>
      <c r="I71" s="138"/>
    </row>
    <row r="72" spans="1:9" s="26" customFormat="1" ht="14.85" customHeight="1" x14ac:dyDescent="0.25">
      <c r="A72" s="139" t="s">
        <v>102</v>
      </c>
      <c r="B72" s="129">
        <v>1</v>
      </c>
      <c r="C72" s="130"/>
      <c r="D72" s="17">
        <v>28200</v>
      </c>
      <c r="E72" s="3">
        <v>28200</v>
      </c>
      <c r="F72" s="2">
        <f>D72*1.5</f>
        <v>42300</v>
      </c>
      <c r="G72" s="3">
        <f>E72*1.5</f>
        <v>42300</v>
      </c>
      <c r="H72" s="4">
        <f>D72*2</f>
        <v>56400</v>
      </c>
      <c r="I72" s="3">
        <f>D72*2</f>
        <v>56400</v>
      </c>
    </row>
    <row r="73" spans="1:9" s="26" customFormat="1" ht="14.85" customHeight="1" x14ac:dyDescent="0.25">
      <c r="A73" s="140"/>
      <c r="B73" s="131">
        <v>2</v>
      </c>
      <c r="C73" s="132"/>
      <c r="D73" s="18">
        <v>28200</v>
      </c>
      <c r="E73" s="6">
        <v>28200</v>
      </c>
      <c r="F73" s="5">
        <f>D73*1.5</f>
        <v>42300</v>
      </c>
      <c r="G73" s="6">
        <f>E73*1.5</f>
        <v>42300</v>
      </c>
      <c r="H73" s="7">
        <f>D73*2</f>
        <v>56400</v>
      </c>
      <c r="I73" s="6">
        <f>D73*2</f>
        <v>56400</v>
      </c>
    </row>
    <row r="74" spans="1:9" s="26" customFormat="1" ht="14.85" customHeight="1" x14ac:dyDescent="0.25">
      <c r="A74" s="140"/>
      <c r="B74" s="131">
        <v>3</v>
      </c>
      <c r="C74" s="132"/>
      <c r="D74" s="18">
        <v>28200</v>
      </c>
      <c r="E74" s="6">
        <v>28200</v>
      </c>
      <c r="F74" s="5">
        <f>D74*1.5</f>
        <v>42300</v>
      </c>
      <c r="G74" s="6">
        <f t="shared" ref="G74:G75" si="16">E74*1.5</f>
        <v>42300</v>
      </c>
      <c r="H74" s="7">
        <f>D74*2</f>
        <v>56400</v>
      </c>
      <c r="I74" s="6">
        <f t="shared" ref="I74:I75" si="17">D74*2</f>
        <v>56400</v>
      </c>
    </row>
    <row r="75" spans="1:9" s="26" customFormat="1" ht="14.85" customHeight="1" x14ac:dyDescent="0.25">
      <c r="A75" s="155"/>
      <c r="B75" s="131">
        <v>4</v>
      </c>
      <c r="C75" s="132"/>
      <c r="D75" s="18">
        <v>28700</v>
      </c>
      <c r="E75" s="6">
        <v>28200</v>
      </c>
      <c r="F75" s="5">
        <f>D74*1.5+670</f>
        <v>42970</v>
      </c>
      <c r="G75" s="6">
        <f t="shared" si="16"/>
        <v>42300</v>
      </c>
      <c r="H75" s="7">
        <f>D74*2+670</f>
        <v>57070</v>
      </c>
      <c r="I75" s="6">
        <f t="shared" si="17"/>
        <v>57400</v>
      </c>
    </row>
    <row r="76" spans="1:9" s="26" customFormat="1" ht="14.85" customHeight="1" thickBot="1" x14ac:dyDescent="0.3">
      <c r="A76" s="141"/>
      <c r="B76" s="131">
        <v>5</v>
      </c>
      <c r="C76" s="132"/>
      <c r="D76" s="18"/>
      <c r="E76" s="6">
        <v>28700</v>
      </c>
      <c r="F76" s="5"/>
      <c r="G76" s="6">
        <f>E75*1.5+670</f>
        <v>42970</v>
      </c>
      <c r="H76" s="7"/>
      <c r="I76" s="6">
        <f>D74*2+870</f>
        <v>57270</v>
      </c>
    </row>
    <row r="77" spans="1:9" s="26" customFormat="1" ht="14.25" customHeight="1" x14ac:dyDescent="0.25">
      <c r="A77" s="139" t="s">
        <v>101</v>
      </c>
      <c r="B77" s="129">
        <v>1</v>
      </c>
      <c r="C77" s="130"/>
      <c r="D77" s="17">
        <v>28200</v>
      </c>
      <c r="E77" s="3">
        <v>28200</v>
      </c>
      <c r="F77" s="2">
        <f>D77*1.5</f>
        <v>42300</v>
      </c>
      <c r="G77" s="3">
        <f>E77*1.5</f>
        <v>42300</v>
      </c>
      <c r="H77" s="4">
        <f>D77*2</f>
        <v>56400</v>
      </c>
      <c r="I77" s="3">
        <f>D77*2</f>
        <v>56400</v>
      </c>
    </row>
    <row r="78" spans="1:9" s="26" customFormat="1" ht="14.25" customHeight="1" x14ac:dyDescent="0.25">
      <c r="A78" s="140"/>
      <c r="B78" s="131">
        <v>2</v>
      </c>
      <c r="C78" s="132"/>
      <c r="D78" s="18">
        <v>28200</v>
      </c>
      <c r="E78" s="6">
        <v>28200</v>
      </c>
      <c r="F78" s="5">
        <f>D78*1.5</f>
        <v>42300</v>
      </c>
      <c r="G78" s="6">
        <f>E78*1.5</f>
        <v>42300</v>
      </c>
      <c r="H78" s="7">
        <f>D78*2</f>
        <v>56400</v>
      </c>
      <c r="I78" s="6">
        <f>D78*2</f>
        <v>56400</v>
      </c>
    </row>
    <row r="79" spans="1:9" s="26" customFormat="1" ht="14.25" customHeight="1" x14ac:dyDescent="0.25">
      <c r="A79" s="140"/>
      <c r="B79" s="131">
        <v>3</v>
      </c>
      <c r="C79" s="132"/>
      <c r="D79" s="18">
        <v>28200</v>
      </c>
      <c r="E79" s="6">
        <v>28200</v>
      </c>
      <c r="F79" s="5">
        <f>D79*1.5</f>
        <v>42300</v>
      </c>
      <c r="G79" s="6">
        <f t="shared" ref="G79:G80" si="18">E79*1.5</f>
        <v>42300</v>
      </c>
      <c r="H79" s="7">
        <f>D79*2</f>
        <v>56400</v>
      </c>
      <c r="I79" s="6">
        <f t="shared" ref="I79:I80" si="19">D79*2</f>
        <v>56400</v>
      </c>
    </row>
    <row r="80" spans="1:9" s="26" customFormat="1" ht="14.25" customHeight="1" x14ac:dyDescent="0.25">
      <c r="A80" s="140"/>
      <c r="B80" s="131">
        <v>4</v>
      </c>
      <c r="C80" s="132"/>
      <c r="D80" s="18">
        <v>28700</v>
      </c>
      <c r="E80" s="6">
        <v>28200</v>
      </c>
      <c r="F80" s="5">
        <f>D79*1.5+670</f>
        <v>42970</v>
      </c>
      <c r="G80" s="6">
        <f t="shared" si="18"/>
        <v>42300</v>
      </c>
      <c r="H80" s="7">
        <f>D79*2+670</f>
        <v>57070</v>
      </c>
      <c r="I80" s="6">
        <f t="shared" si="19"/>
        <v>57400</v>
      </c>
    </row>
    <row r="81" spans="1:9" s="26" customFormat="1" ht="14.25" customHeight="1" thickBot="1" x14ac:dyDescent="0.3">
      <c r="A81" s="141"/>
      <c r="B81" s="154">
        <v>5</v>
      </c>
      <c r="C81" s="145"/>
      <c r="D81" s="18"/>
      <c r="E81" s="6">
        <v>28700</v>
      </c>
      <c r="F81" s="5"/>
      <c r="G81" s="6">
        <f>E80*1.5+670</f>
        <v>42970</v>
      </c>
      <c r="H81" s="7"/>
      <c r="I81" s="6">
        <f>D79*2+870</f>
        <v>57270</v>
      </c>
    </row>
    <row r="82" spans="1:9" s="26" customFormat="1" ht="14.25" customHeight="1" x14ac:dyDescent="0.25">
      <c r="A82" s="139" t="s">
        <v>103</v>
      </c>
      <c r="B82" s="129">
        <v>1</v>
      </c>
      <c r="C82" s="130"/>
      <c r="D82" s="17">
        <v>30200</v>
      </c>
      <c r="E82" s="3">
        <v>30200</v>
      </c>
      <c r="F82" s="2">
        <f>D82*1.5</f>
        <v>45300</v>
      </c>
      <c r="G82" s="3">
        <f>E82*1.5</f>
        <v>45300</v>
      </c>
      <c r="H82" s="4">
        <f>D82*2</f>
        <v>60400</v>
      </c>
      <c r="I82" s="3">
        <f>E82*2</f>
        <v>60400</v>
      </c>
    </row>
    <row r="83" spans="1:9" s="26" customFormat="1" ht="14.25" customHeight="1" x14ac:dyDescent="0.25">
      <c r="A83" s="140"/>
      <c r="B83" s="131">
        <v>2</v>
      </c>
      <c r="C83" s="132"/>
      <c r="D83" s="18">
        <v>30200</v>
      </c>
      <c r="E83" s="6">
        <v>30200</v>
      </c>
      <c r="F83" s="5">
        <f>D83*1.5</f>
        <v>45300</v>
      </c>
      <c r="G83" s="6">
        <f>E83*1.5</f>
        <v>45300</v>
      </c>
      <c r="H83" s="7">
        <f>D83*2</f>
        <v>60400</v>
      </c>
      <c r="I83" s="6">
        <f>E83*2</f>
        <v>60400</v>
      </c>
    </row>
    <row r="84" spans="1:9" s="26" customFormat="1" ht="14.25" customHeight="1" x14ac:dyDescent="0.25">
      <c r="A84" s="140"/>
      <c r="B84" s="131">
        <v>3</v>
      </c>
      <c r="C84" s="132"/>
      <c r="D84" s="18">
        <v>30200</v>
      </c>
      <c r="E84" s="6">
        <v>30200</v>
      </c>
      <c r="F84" s="5">
        <f>D84*1.5</f>
        <v>45300</v>
      </c>
      <c r="G84" s="6">
        <f t="shared" ref="G84:G85" si="20">E84*1.5</f>
        <v>45300</v>
      </c>
      <c r="H84" s="7">
        <f>D84*2</f>
        <v>60400</v>
      </c>
      <c r="I84" s="6">
        <f t="shared" ref="I84:I85" si="21">E84*2</f>
        <v>60400</v>
      </c>
    </row>
    <row r="85" spans="1:9" s="26" customFormat="1" ht="14.25" customHeight="1" x14ac:dyDescent="0.25">
      <c r="A85" s="140"/>
      <c r="B85" s="131">
        <v>4</v>
      </c>
      <c r="C85" s="132"/>
      <c r="D85" s="18">
        <v>30700</v>
      </c>
      <c r="E85" s="6">
        <v>30200</v>
      </c>
      <c r="F85" s="5">
        <f>D84*1.5+670</f>
        <v>45970</v>
      </c>
      <c r="G85" s="6">
        <f t="shared" si="20"/>
        <v>45300</v>
      </c>
      <c r="H85" s="7">
        <f>D84*2+670</f>
        <v>61070</v>
      </c>
      <c r="I85" s="6">
        <f t="shared" si="21"/>
        <v>60400</v>
      </c>
    </row>
    <row r="86" spans="1:9" s="26" customFormat="1" ht="14.25" customHeight="1" thickBot="1" x14ac:dyDescent="0.3">
      <c r="A86" s="140"/>
      <c r="B86" s="131">
        <v>5</v>
      </c>
      <c r="C86" s="132"/>
      <c r="D86" s="27"/>
      <c r="E86" s="1">
        <v>30700</v>
      </c>
      <c r="F86" s="5"/>
      <c r="G86" s="6">
        <f>E85*1.5+670</f>
        <v>45970</v>
      </c>
      <c r="H86" s="7"/>
      <c r="I86" s="6">
        <f>D84*2+870</f>
        <v>61270</v>
      </c>
    </row>
    <row r="87" spans="1:9" s="26" customFormat="1" ht="14.25" customHeight="1" x14ac:dyDescent="0.25">
      <c r="A87" s="159" t="s">
        <v>104</v>
      </c>
      <c r="B87" s="129">
        <v>1</v>
      </c>
      <c r="C87" s="130"/>
      <c r="D87" s="17">
        <v>26500</v>
      </c>
      <c r="E87" s="3">
        <v>0</v>
      </c>
      <c r="F87" s="2">
        <f>D87*1.5</f>
        <v>39750</v>
      </c>
      <c r="G87" s="3">
        <v>0</v>
      </c>
      <c r="H87" s="4">
        <f>D87*2</f>
        <v>53000</v>
      </c>
      <c r="I87" s="3">
        <v>0</v>
      </c>
    </row>
    <row r="88" spans="1:9" s="26" customFormat="1" ht="14.25" customHeight="1" x14ac:dyDescent="0.25">
      <c r="A88" s="160"/>
      <c r="B88" s="131">
        <v>2</v>
      </c>
      <c r="C88" s="132"/>
      <c r="D88" s="18">
        <v>26500</v>
      </c>
      <c r="E88" s="6">
        <v>0</v>
      </c>
      <c r="F88" s="5">
        <f>D88*1.5</f>
        <v>39750</v>
      </c>
      <c r="G88" s="6">
        <v>0</v>
      </c>
      <c r="H88" s="7">
        <f>D88*2</f>
        <v>53000</v>
      </c>
      <c r="I88" s="6">
        <v>0</v>
      </c>
    </row>
    <row r="89" spans="1:9" s="26" customFormat="1" ht="14.25" customHeight="1" x14ac:dyDescent="0.25">
      <c r="A89" s="160"/>
      <c r="B89" s="131">
        <v>3</v>
      </c>
      <c r="C89" s="132"/>
      <c r="D89" s="18">
        <v>26500</v>
      </c>
      <c r="E89" s="6">
        <v>0</v>
      </c>
      <c r="F89" s="5">
        <f>D89*1.5</f>
        <v>39750</v>
      </c>
      <c r="G89" s="6">
        <v>0</v>
      </c>
      <c r="H89" s="7">
        <f>D89*2</f>
        <v>53000</v>
      </c>
      <c r="I89" s="6">
        <v>0</v>
      </c>
    </row>
    <row r="90" spans="1:9" s="26" customFormat="1" ht="14.25" customHeight="1" thickBot="1" x14ac:dyDescent="0.3">
      <c r="A90" s="160"/>
      <c r="B90" s="154">
        <v>4</v>
      </c>
      <c r="C90" s="145"/>
      <c r="D90" s="18">
        <v>27000</v>
      </c>
      <c r="E90" s="6">
        <v>0</v>
      </c>
      <c r="F90" s="8">
        <f>D89*1.5+670</f>
        <v>40420</v>
      </c>
      <c r="G90" s="1">
        <v>0</v>
      </c>
      <c r="H90" s="7">
        <f>D89*2+870</f>
        <v>53870</v>
      </c>
      <c r="I90" s="6">
        <v>0</v>
      </c>
    </row>
    <row r="91" spans="1:9" s="26" customFormat="1" ht="14.25" customHeight="1" thickBot="1" x14ac:dyDescent="0.3">
      <c r="A91" s="136" t="s">
        <v>35</v>
      </c>
      <c r="B91" s="137"/>
      <c r="C91" s="137"/>
      <c r="D91" s="137"/>
      <c r="E91" s="137"/>
      <c r="F91" s="137"/>
      <c r="G91" s="137"/>
      <c r="H91" s="137"/>
      <c r="I91" s="138"/>
    </row>
    <row r="92" spans="1:9" s="26" customFormat="1" ht="14.25" customHeight="1" x14ac:dyDescent="0.25">
      <c r="A92" s="146" t="s">
        <v>105</v>
      </c>
      <c r="B92" s="129">
        <v>1</v>
      </c>
      <c r="C92" s="130"/>
      <c r="D92" s="59">
        <v>34400</v>
      </c>
      <c r="E92" s="61">
        <v>34400</v>
      </c>
      <c r="F92" s="60">
        <f>D92*1.5</f>
        <v>51600</v>
      </c>
      <c r="G92" s="61">
        <f>E92*1.5</f>
        <v>51600</v>
      </c>
      <c r="H92" s="62">
        <f>D92*2</f>
        <v>68800</v>
      </c>
      <c r="I92" s="61">
        <f>D92*2</f>
        <v>68800</v>
      </c>
    </row>
    <row r="93" spans="1:9" s="26" customFormat="1" ht="14.25" customHeight="1" x14ac:dyDescent="0.25">
      <c r="A93" s="147"/>
      <c r="B93" s="131">
        <v>2</v>
      </c>
      <c r="C93" s="132"/>
      <c r="D93" s="63">
        <v>34400</v>
      </c>
      <c r="E93" s="65">
        <v>34400</v>
      </c>
      <c r="F93" s="64">
        <f>D93*1.5</f>
        <v>51600</v>
      </c>
      <c r="G93" s="65">
        <f>E93*1.5</f>
        <v>51600</v>
      </c>
      <c r="H93" s="66">
        <f>D93*2</f>
        <v>68800</v>
      </c>
      <c r="I93" s="65">
        <f>D93*2</f>
        <v>68800</v>
      </c>
    </row>
    <row r="94" spans="1:9" s="26" customFormat="1" ht="14.25" customHeight="1" x14ac:dyDescent="0.25">
      <c r="A94" s="147"/>
      <c r="B94" s="131">
        <v>3</v>
      </c>
      <c r="C94" s="132"/>
      <c r="D94" s="63">
        <v>34400</v>
      </c>
      <c r="E94" s="65">
        <v>34400</v>
      </c>
      <c r="F94" s="64">
        <f>D94*1.5</f>
        <v>51600</v>
      </c>
      <c r="G94" s="65">
        <f t="shared" ref="G94:G95" si="22">E94*1.5</f>
        <v>51600</v>
      </c>
      <c r="H94" s="66">
        <f>D94*2</f>
        <v>68800</v>
      </c>
      <c r="I94" s="65">
        <f t="shared" ref="I94:I95" si="23">D94*2</f>
        <v>68800</v>
      </c>
    </row>
    <row r="95" spans="1:9" s="26" customFormat="1" ht="14.25" customHeight="1" x14ac:dyDescent="0.25">
      <c r="A95" s="147"/>
      <c r="B95" s="131">
        <v>4</v>
      </c>
      <c r="C95" s="132"/>
      <c r="D95" s="68">
        <v>34900</v>
      </c>
      <c r="E95" s="91">
        <v>34400</v>
      </c>
      <c r="F95" s="92">
        <f>D94*1.5+670</f>
        <v>52270</v>
      </c>
      <c r="G95" s="65">
        <f t="shared" si="22"/>
        <v>51600</v>
      </c>
      <c r="H95" s="93">
        <f>E94*2+870</f>
        <v>69670</v>
      </c>
      <c r="I95" s="65">
        <f t="shared" si="23"/>
        <v>69800</v>
      </c>
    </row>
    <row r="96" spans="1:9" s="26" customFormat="1" ht="14.25" customHeight="1" thickBot="1" x14ac:dyDescent="0.3">
      <c r="A96" s="147"/>
      <c r="B96" s="131">
        <v>5</v>
      </c>
      <c r="C96" s="132"/>
      <c r="D96" s="67"/>
      <c r="E96" s="10">
        <v>34900</v>
      </c>
      <c r="F96" s="9"/>
      <c r="G96" s="10">
        <f>D94*1.5+670</f>
        <v>52270</v>
      </c>
      <c r="H96" s="11"/>
      <c r="I96" s="10">
        <f>D94*2+870</f>
        <v>69670</v>
      </c>
    </row>
    <row r="97" spans="1:9" s="26" customFormat="1" ht="14.25" customHeight="1" x14ac:dyDescent="0.25">
      <c r="A97" s="146" t="s">
        <v>14</v>
      </c>
      <c r="B97" s="129">
        <v>1</v>
      </c>
      <c r="C97" s="130"/>
      <c r="D97" s="17">
        <v>30500</v>
      </c>
      <c r="E97" s="17">
        <v>30500</v>
      </c>
      <c r="F97" s="2">
        <f>D97*1.5</f>
        <v>45750</v>
      </c>
      <c r="G97" s="3">
        <f>E97*1.5</f>
        <v>45750</v>
      </c>
      <c r="H97" s="4">
        <f>D97*2</f>
        <v>61000</v>
      </c>
      <c r="I97" s="3">
        <f>E97*2</f>
        <v>61000</v>
      </c>
    </row>
    <row r="98" spans="1:9" s="26" customFormat="1" ht="14.25" customHeight="1" x14ac:dyDescent="0.25">
      <c r="A98" s="147"/>
      <c r="B98" s="131">
        <v>2</v>
      </c>
      <c r="C98" s="132"/>
      <c r="D98" s="18">
        <v>30500</v>
      </c>
      <c r="E98" s="18">
        <v>30500</v>
      </c>
      <c r="F98" s="5">
        <f>D98*1.5</f>
        <v>45750</v>
      </c>
      <c r="G98" s="6">
        <f>E98*1.5</f>
        <v>45750</v>
      </c>
      <c r="H98" s="7">
        <f>D98*2</f>
        <v>61000</v>
      </c>
      <c r="I98" s="6">
        <f>E98*2</f>
        <v>61000</v>
      </c>
    </row>
    <row r="99" spans="1:9" s="26" customFormat="1" ht="14.25" customHeight="1" x14ac:dyDescent="0.25">
      <c r="A99" s="147"/>
      <c r="B99" s="131">
        <v>3</v>
      </c>
      <c r="C99" s="132"/>
      <c r="D99" s="18">
        <v>30500</v>
      </c>
      <c r="E99" s="18">
        <v>30500</v>
      </c>
      <c r="F99" s="5">
        <f>D99*1.5</f>
        <v>45750</v>
      </c>
      <c r="G99" s="6">
        <f t="shared" ref="G99:G100" si="24">E99*1.5</f>
        <v>45750</v>
      </c>
      <c r="H99" s="7">
        <f>D99*2</f>
        <v>61000</v>
      </c>
      <c r="I99" s="6">
        <f t="shared" ref="I99:I100" si="25">E99*2</f>
        <v>61000</v>
      </c>
    </row>
    <row r="100" spans="1:9" s="26" customFormat="1" ht="14.25" customHeight="1" x14ac:dyDescent="0.25">
      <c r="A100" s="147"/>
      <c r="B100" s="131">
        <v>4</v>
      </c>
      <c r="C100" s="132"/>
      <c r="D100" s="18">
        <v>31000</v>
      </c>
      <c r="E100" s="6">
        <v>30500</v>
      </c>
      <c r="F100" s="5">
        <f>D99*1.5+670</f>
        <v>46420</v>
      </c>
      <c r="G100" s="6">
        <f t="shared" si="24"/>
        <v>45750</v>
      </c>
      <c r="H100" s="7">
        <f>D99*2+870</f>
        <v>61870</v>
      </c>
      <c r="I100" s="6">
        <f t="shared" si="25"/>
        <v>61000</v>
      </c>
    </row>
    <row r="101" spans="1:9" s="26" customFormat="1" ht="14.25" customHeight="1" thickBot="1" x14ac:dyDescent="0.3">
      <c r="A101" s="148"/>
      <c r="B101" s="131">
        <v>5</v>
      </c>
      <c r="C101" s="132"/>
      <c r="D101" s="27"/>
      <c r="E101" s="1">
        <v>31000</v>
      </c>
      <c r="F101" s="5"/>
      <c r="G101" s="6">
        <f>E100*1.5+670</f>
        <v>46420</v>
      </c>
      <c r="H101" s="7"/>
      <c r="I101" s="6">
        <f>E100*2+870</f>
        <v>61870</v>
      </c>
    </row>
    <row r="102" spans="1:9" s="26" customFormat="1" ht="14.25" customHeight="1" x14ac:dyDescent="0.25">
      <c r="A102" s="146" t="s">
        <v>15</v>
      </c>
      <c r="B102" s="129">
        <v>1</v>
      </c>
      <c r="C102" s="142"/>
      <c r="D102" s="17">
        <v>30500</v>
      </c>
      <c r="E102" s="17">
        <v>30500</v>
      </c>
      <c r="F102" s="2">
        <f>D102*1.5</f>
        <v>45750</v>
      </c>
      <c r="G102" s="3">
        <f>E102*1.5</f>
        <v>45750</v>
      </c>
      <c r="H102" s="4">
        <f>D102*2</f>
        <v>61000</v>
      </c>
      <c r="I102" s="3">
        <f>E102*2</f>
        <v>61000</v>
      </c>
    </row>
    <row r="103" spans="1:9" s="26" customFormat="1" ht="14.25" customHeight="1" x14ac:dyDescent="0.25">
      <c r="A103" s="147"/>
      <c r="B103" s="131">
        <v>2</v>
      </c>
      <c r="C103" s="143"/>
      <c r="D103" s="18">
        <v>30500</v>
      </c>
      <c r="E103" s="18">
        <v>30500</v>
      </c>
      <c r="F103" s="5">
        <f>D103*1.5</f>
        <v>45750</v>
      </c>
      <c r="G103" s="6">
        <f>E103*1.5</f>
        <v>45750</v>
      </c>
      <c r="H103" s="7">
        <f>D103*2</f>
        <v>61000</v>
      </c>
      <c r="I103" s="6">
        <f>E103*2</f>
        <v>61000</v>
      </c>
    </row>
    <row r="104" spans="1:9" s="26" customFormat="1" ht="14.25" customHeight="1" x14ac:dyDescent="0.25">
      <c r="A104" s="147"/>
      <c r="B104" s="131">
        <v>3</v>
      </c>
      <c r="C104" s="143"/>
      <c r="D104" s="18">
        <v>30500</v>
      </c>
      <c r="E104" s="18">
        <v>30500</v>
      </c>
      <c r="F104" s="5">
        <f>D104*1.5</f>
        <v>45750</v>
      </c>
      <c r="G104" s="6">
        <f t="shared" ref="G104:G105" si="26">E104*1.5</f>
        <v>45750</v>
      </c>
      <c r="H104" s="7">
        <f>D104*2</f>
        <v>61000</v>
      </c>
      <c r="I104" s="6">
        <f t="shared" ref="I104:I105" si="27">E104*2</f>
        <v>61000</v>
      </c>
    </row>
    <row r="105" spans="1:9" s="26" customFormat="1" ht="14.25" customHeight="1" x14ac:dyDescent="0.25">
      <c r="A105" s="147"/>
      <c r="B105" s="131">
        <v>4</v>
      </c>
      <c r="C105" s="143"/>
      <c r="D105" s="18">
        <v>31000</v>
      </c>
      <c r="E105" s="6">
        <v>30500</v>
      </c>
      <c r="F105" s="5">
        <f>D104*1.5+670</f>
        <v>46420</v>
      </c>
      <c r="G105" s="6">
        <f t="shared" si="26"/>
        <v>45750</v>
      </c>
      <c r="H105" s="7">
        <f>D104*2+870</f>
        <v>61870</v>
      </c>
      <c r="I105" s="6">
        <f t="shared" si="27"/>
        <v>61000</v>
      </c>
    </row>
    <row r="106" spans="1:9" s="26" customFormat="1" ht="14.25" customHeight="1" thickBot="1" x14ac:dyDescent="0.3">
      <c r="A106" s="148"/>
      <c r="B106" s="131">
        <v>5</v>
      </c>
      <c r="C106" s="143"/>
      <c r="D106" s="27"/>
      <c r="E106" s="1">
        <v>31000</v>
      </c>
      <c r="F106" s="5"/>
      <c r="G106" s="6">
        <f>E105*1.5+670</f>
        <v>46420</v>
      </c>
      <c r="H106" s="7"/>
      <c r="I106" s="6">
        <f>E105*2+870</f>
        <v>61870</v>
      </c>
    </row>
    <row r="107" spans="1:9" s="26" customFormat="1" ht="14.25" customHeight="1" x14ac:dyDescent="0.25">
      <c r="A107" s="146" t="s">
        <v>16</v>
      </c>
      <c r="B107" s="129">
        <v>1</v>
      </c>
      <c r="C107" s="130"/>
      <c r="D107" s="59">
        <v>29200</v>
      </c>
      <c r="E107" s="61">
        <f>D107</f>
        <v>29200</v>
      </c>
      <c r="F107" s="60">
        <f>D107*1.5</f>
        <v>43800</v>
      </c>
      <c r="G107" s="61">
        <f>E107*1.5</f>
        <v>43800</v>
      </c>
      <c r="H107" s="62">
        <f>D107*2</f>
        <v>58400</v>
      </c>
      <c r="I107" s="61">
        <f>G107*2</f>
        <v>87600</v>
      </c>
    </row>
    <row r="108" spans="1:9" s="26" customFormat="1" ht="14.25" customHeight="1" x14ac:dyDescent="0.25">
      <c r="A108" s="147"/>
      <c r="B108" s="131">
        <v>2</v>
      </c>
      <c r="C108" s="132"/>
      <c r="D108" s="63">
        <v>29200</v>
      </c>
      <c r="E108" s="65">
        <f>D108</f>
        <v>29200</v>
      </c>
      <c r="F108" s="64">
        <f>D108*1.5</f>
        <v>43800</v>
      </c>
      <c r="G108" s="65">
        <f>E108*1.5</f>
        <v>43800</v>
      </c>
      <c r="H108" s="66">
        <f>D108*2</f>
        <v>58400</v>
      </c>
      <c r="I108" s="65">
        <f>G108*2</f>
        <v>87600</v>
      </c>
    </row>
    <row r="109" spans="1:9" s="26" customFormat="1" ht="14.25" customHeight="1" x14ac:dyDescent="0.25">
      <c r="A109" s="147"/>
      <c r="B109" s="131">
        <v>3</v>
      </c>
      <c r="C109" s="132"/>
      <c r="D109" s="63">
        <v>29200</v>
      </c>
      <c r="E109" s="65">
        <f t="shared" ref="E109:E110" si="28">D109</f>
        <v>29200</v>
      </c>
      <c r="F109" s="64">
        <f t="shared" ref="F109:G111" si="29">D109*1.5</f>
        <v>43800</v>
      </c>
      <c r="G109" s="65">
        <f t="shared" si="29"/>
        <v>43800</v>
      </c>
      <c r="H109" s="66">
        <f t="shared" ref="H109:H110" si="30">D109*2</f>
        <v>58400</v>
      </c>
      <c r="I109" s="65">
        <f t="shared" ref="I109:I111" si="31">G109*2</f>
        <v>87600</v>
      </c>
    </row>
    <row r="110" spans="1:9" s="26" customFormat="1" ht="14.25" customHeight="1" x14ac:dyDescent="0.25">
      <c r="A110" s="147"/>
      <c r="B110" s="131">
        <v>4</v>
      </c>
      <c r="C110" s="132"/>
      <c r="D110" s="68">
        <v>29200</v>
      </c>
      <c r="E110" s="65">
        <f t="shared" si="28"/>
        <v>29200</v>
      </c>
      <c r="F110" s="64">
        <f t="shared" si="29"/>
        <v>43800</v>
      </c>
      <c r="G110" s="65">
        <f t="shared" si="29"/>
        <v>43800</v>
      </c>
      <c r="H110" s="66">
        <f t="shared" si="30"/>
        <v>58400</v>
      </c>
      <c r="I110" s="65">
        <f t="shared" si="31"/>
        <v>87600</v>
      </c>
    </row>
    <row r="111" spans="1:9" s="26" customFormat="1" ht="14.25" customHeight="1" x14ac:dyDescent="0.25">
      <c r="A111" s="147"/>
      <c r="B111" s="131">
        <v>5</v>
      </c>
      <c r="C111" s="132"/>
      <c r="D111" s="18">
        <v>29700</v>
      </c>
      <c r="E111" s="65">
        <f>D110</f>
        <v>29200</v>
      </c>
      <c r="F111" s="64">
        <f t="shared" si="29"/>
        <v>44550</v>
      </c>
      <c r="G111" s="65">
        <f t="shared" si="29"/>
        <v>43800</v>
      </c>
      <c r="H111" s="7">
        <f>E110*2+870</f>
        <v>59270</v>
      </c>
      <c r="I111" s="65">
        <f t="shared" si="31"/>
        <v>87600</v>
      </c>
    </row>
    <row r="112" spans="1:9" s="26" customFormat="1" ht="14.25" customHeight="1" thickBot="1" x14ac:dyDescent="0.3">
      <c r="A112" s="148"/>
      <c r="B112" s="154">
        <v>6</v>
      </c>
      <c r="C112" s="145"/>
      <c r="D112" s="18"/>
      <c r="E112" s="6">
        <v>29700</v>
      </c>
      <c r="F112" s="5">
        <f>E111*1.5+670</f>
        <v>44470</v>
      </c>
      <c r="G112" s="6">
        <f>E111*1.5+670</f>
        <v>44470</v>
      </c>
      <c r="H112" s="7"/>
      <c r="I112" s="6">
        <f>E111*2+870</f>
        <v>59270</v>
      </c>
    </row>
    <row r="113" spans="1:9" s="26" customFormat="1" ht="14.25" customHeight="1" x14ac:dyDescent="0.25">
      <c r="A113" s="159" t="s">
        <v>106</v>
      </c>
      <c r="B113" s="129">
        <v>1</v>
      </c>
      <c r="C113" s="130"/>
      <c r="D113" s="17">
        <v>29200</v>
      </c>
      <c r="E113" s="3">
        <v>29200</v>
      </c>
      <c r="F113" s="2">
        <f>D113*1.5</f>
        <v>43800</v>
      </c>
      <c r="G113" s="3">
        <f>E113*1.5</f>
        <v>43800</v>
      </c>
      <c r="H113" s="4">
        <f t="shared" ref="H113:I116" si="32">D113*2</f>
        <v>58400</v>
      </c>
      <c r="I113" s="3">
        <f>D113*2</f>
        <v>58400</v>
      </c>
    </row>
    <row r="114" spans="1:9" s="26" customFormat="1" ht="14.25" customHeight="1" x14ac:dyDescent="0.25">
      <c r="A114" s="160"/>
      <c r="B114" s="131">
        <v>2</v>
      </c>
      <c r="C114" s="132"/>
      <c r="D114" s="18">
        <v>29200</v>
      </c>
      <c r="E114" s="6">
        <v>29200</v>
      </c>
      <c r="F114" s="5">
        <f>D114*1.5</f>
        <v>43800</v>
      </c>
      <c r="G114" s="6">
        <f>E114*1.5</f>
        <v>43800</v>
      </c>
      <c r="H114" s="7">
        <f t="shared" si="32"/>
        <v>58400</v>
      </c>
      <c r="I114" s="6">
        <f>E114*2</f>
        <v>58400</v>
      </c>
    </row>
    <row r="115" spans="1:9" s="26" customFormat="1" ht="14.25" customHeight="1" x14ac:dyDescent="0.25">
      <c r="A115" s="160"/>
      <c r="B115" s="131">
        <v>3</v>
      </c>
      <c r="C115" s="132"/>
      <c r="D115" s="18">
        <v>29200</v>
      </c>
      <c r="E115" s="6">
        <v>29200</v>
      </c>
      <c r="F115" s="5">
        <f>D115*1.5</f>
        <v>43800</v>
      </c>
      <c r="G115" s="6">
        <f t="shared" ref="G115:G116" si="33">E115*1.5</f>
        <v>43800</v>
      </c>
      <c r="H115" s="7">
        <f t="shared" si="32"/>
        <v>58400</v>
      </c>
      <c r="I115" s="6">
        <f t="shared" si="32"/>
        <v>58400</v>
      </c>
    </row>
    <row r="116" spans="1:9" s="26" customFormat="1" ht="14.25" customHeight="1" x14ac:dyDescent="0.25">
      <c r="A116" s="160"/>
      <c r="B116" s="131">
        <v>4</v>
      </c>
      <c r="C116" s="132"/>
      <c r="D116" s="18">
        <v>29700</v>
      </c>
      <c r="E116" s="6">
        <v>29200</v>
      </c>
      <c r="F116" s="5">
        <f>D115*1.5+600</f>
        <v>44400</v>
      </c>
      <c r="G116" s="6">
        <f t="shared" si="33"/>
        <v>43800</v>
      </c>
      <c r="H116" s="7">
        <f>D115*2+800</f>
        <v>59200</v>
      </c>
      <c r="I116" s="6">
        <f t="shared" si="32"/>
        <v>58400</v>
      </c>
    </row>
    <row r="117" spans="1:9" s="26" customFormat="1" ht="14.25" customHeight="1" thickBot="1" x14ac:dyDescent="0.3">
      <c r="A117" s="161"/>
      <c r="B117" s="154">
        <v>5</v>
      </c>
      <c r="C117" s="145"/>
      <c r="D117" s="19"/>
      <c r="E117" s="10">
        <v>29700</v>
      </c>
      <c r="F117" s="9"/>
      <c r="G117" s="10">
        <f>D115*1.5+600</f>
        <v>44400</v>
      </c>
      <c r="H117" s="11"/>
      <c r="I117" s="10">
        <f>E116*2+800</f>
        <v>59200</v>
      </c>
    </row>
    <row r="118" spans="1:9" s="26" customFormat="1" ht="15.6" customHeight="1" x14ac:dyDescent="0.25">
      <c r="A118" s="127" t="s">
        <v>17</v>
      </c>
      <c r="B118" s="129">
        <v>1</v>
      </c>
      <c r="C118" s="130"/>
      <c r="D118" s="17">
        <v>26500</v>
      </c>
      <c r="E118" s="3">
        <v>0</v>
      </c>
      <c r="F118" s="2">
        <f>D118*1.5</f>
        <v>39750</v>
      </c>
      <c r="G118" s="3">
        <v>0</v>
      </c>
      <c r="H118" s="4">
        <f>D118*2</f>
        <v>53000</v>
      </c>
      <c r="I118" s="3">
        <v>0</v>
      </c>
    </row>
    <row r="119" spans="1:9" s="26" customFormat="1" ht="15.6" customHeight="1" x14ac:dyDescent="0.25">
      <c r="A119" s="128"/>
      <c r="B119" s="131">
        <v>2</v>
      </c>
      <c r="C119" s="132"/>
      <c r="D119" s="18">
        <v>26500</v>
      </c>
      <c r="E119" s="6">
        <v>0</v>
      </c>
      <c r="F119" s="5">
        <f>D119*1.5</f>
        <v>39750</v>
      </c>
      <c r="G119" s="6">
        <v>0</v>
      </c>
      <c r="H119" s="7">
        <f>D119*2</f>
        <v>53000</v>
      </c>
      <c r="I119" s="6">
        <v>0</v>
      </c>
    </row>
    <row r="120" spans="1:9" s="26" customFormat="1" ht="15.6" customHeight="1" x14ac:dyDescent="0.25">
      <c r="A120" s="128"/>
      <c r="B120" s="131">
        <v>3</v>
      </c>
      <c r="C120" s="132"/>
      <c r="D120" s="18">
        <v>26500</v>
      </c>
      <c r="E120" s="6">
        <v>0</v>
      </c>
      <c r="F120" s="5">
        <f>D120*1.5</f>
        <v>39750</v>
      </c>
      <c r="G120" s="6">
        <v>0</v>
      </c>
      <c r="H120" s="7">
        <f>D120*2</f>
        <v>53000</v>
      </c>
      <c r="I120" s="6">
        <v>0</v>
      </c>
    </row>
    <row r="121" spans="1:9" s="26" customFormat="1" ht="15.6" customHeight="1" thickBot="1" x14ac:dyDescent="0.3">
      <c r="A121" s="162"/>
      <c r="B121" s="154">
        <v>4</v>
      </c>
      <c r="C121" s="145"/>
      <c r="D121" s="18">
        <v>27000</v>
      </c>
      <c r="E121" s="6">
        <v>0</v>
      </c>
      <c r="F121" s="8">
        <f>D120*1.5+670</f>
        <v>40420</v>
      </c>
      <c r="G121" s="1">
        <v>0</v>
      </c>
      <c r="H121" s="7">
        <f>D120*2+870</f>
        <v>53870</v>
      </c>
      <c r="I121" s="6">
        <v>0</v>
      </c>
    </row>
    <row r="122" spans="1:9" s="26" customFormat="1" ht="15.6" customHeight="1" x14ac:dyDescent="0.25">
      <c r="A122" s="146" t="s">
        <v>18</v>
      </c>
      <c r="B122" s="129">
        <v>1</v>
      </c>
      <c r="C122" s="130"/>
      <c r="D122" s="17">
        <v>26500</v>
      </c>
      <c r="E122" s="3">
        <v>0</v>
      </c>
      <c r="F122" s="2">
        <f>D122*1.5</f>
        <v>39750</v>
      </c>
      <c r="G122" s="3">
        <v>0</v>
      </c>
      <c r="H122" s="4">
        <f>D122*2</f>
        <v>53000</v>
      </c>
      <c r="I122" s="3">
        <v>0</v>
      </c>
    </row>
    <row r="123" spans="1:9" s="26" customFormat="1" ht="15.6" customHeight="1" x14ac:dyDescent="0.25">
      <c r="A123" s="147"/>
      <c r="B123" s="131">
        <v>2</v>
      </c>
      <c r="C123" s="132"/>
      <c r="D123" s="18">
        <v>26500</v>
      </c>
      <c r="E123" s="6">
        <v>0</v>
      </c>
      <c r="F123" s="5">
        <f>D123*1.5</f>
        <v>39750</v>
      </c>
      <c r="G123" s="6">
        <v>0</v>
      </c>
      <c r="H123" s="7">
        <f>D123*2</f>
        <v>53000</v>
      </c>
      <c r="I123" s="6">
        <v>0</v>
      </c>
    </row>
    <row r="124" spans="1:9" s="26" customFormat="1" ht="15.6" customHeight="1" x14ac:dyDescent="0.25">
      <c r="A124" s="147"/>
      <c r="B124" s="131">
        <v>3</v>
      </c>
      <c r="C124" s="132"/>
      <c r="D124" s="18">
        <v>26500</v>
      </c>
      <c r="E124" s="6">
        <v>0</v>
      </c>
      <c r="F124" s="5">
        <f>D124*1.5</f>
        <v>39750</v>
      </c>
      <c r="G124" s="6">
        <v>0</v>
      </c>
      <c r="H124" s="7">
        <f>D124*2</f>
        <v>53000</v>
      </c>
      <c r="I124" s="6">
        <v>0</v>
      </c>
    </row>
    <row r="125" spans="1:9" s="26" customFormat="1" ht="15.6" customHeight="1" thickBot="1" x14ac:dyDescent="0.3">
      <c r="A125" s="148"/>
      <c r="B125" s="154">
        <v>4</v>
      </c>
      <c r="C125" s="145"/>
      <c r="D125" s="18">
        <v>27000</v>
      </c>
      <c r="E125" s="6">
        <v>0</v>
      </c>
      <c r="F125" s="8">
        <f>D124*1.5+670</f>
        <v>40420</v>
      </c>
      <c r="G125" s="1">
        <v>0</v>
      </c>
      <c r="H125" s="7">
        <f>D124*2+870</f>
        <v>53870</v>
      </c>
      <c r="I125" s="6">
        <v>0</v>
      </c>
    </row>
    <row r="126" spans="1:9" s="26" customFormat="1" ht="15.6" customHeight="1" x14ac:dyDescent="0.25">
      <c r="A126" s="128" t="s">
        <v>19</v>
      </c>
      <c r="B126" s="157">
        <v>1</v>
      </c>
      <c r="C126" s="158"/>
      <c r="D126" s="17">
        <v>26500</v>
      </c>
      <c r="E126" s="49">
        <v>26500</v>
      </c>
      <c r="F126" s="2">
        <f>D126*1.5</f>
        <v>39750</v>
      </c>
      <c r="G126" s="3">
        <f>E126*1.5</f>
        <v>39750</v>
      </c>
      <c r="H126" s="2">
        <f>D126*2</f>
        <v>53000</v>
      </c>
      <c r="I126" s="3">
        <f>E126*2</f>
        <v>53000</v>
      </c>
    </row>
    <row r="127" spans="1:9" s="26" customFormat="1" ht="15.6" customHeight="1" x14ac:dyDescent="0.25">
      <c r="A127" s="128"/>
      <c r="B127" s="131">
        <v>2</v>
      </c>
      <c r="C127" s="132"/>
      <c r="D127" s="18">
        <v>26500</v>
      </c>
      <c r="E127" s="28">
        <v>26500</v>
      </c>
      <c r="F127" s="5">
        <f>D127*1.5</f>
        <v>39750</v>
      </c>
      <c r="G127" s="6">
        <f>E127*1.5</f>
        <v>39750</v>
      </c>
      <c r="H127" s="5">
        <f>D127*2</f>
        <v>53000</v>
      </c>
      <c r="I127" s="6">
        <f>E127*2</f>
        <v>53000</v>
      </c>
    </row>
    <row r="128" spans="1:9" s="26" customFormat="1" ht="15.6" customHeight="1" x14ac:dyDescent="0.25">
      <c r="A128" s="128"/>
      <c r="B128" s="131">
        <v>3</v>
      </c>
      <c r="C128" s="132"/>
      <c r="D128" s="18">
        <v>26500</v>
      </c>
      <c r="E128" s="28">
        <v>26500</v>
      </c>
      <c r="F128" s="5">
        <f>D128*1.5</f>
        <v>39750</v>
      </c>
      <c r="G128" s="6">
        <f t="shared" ref="G128:G129" si="34">E128*1.5</f>
        <v>39750</v>
      </c>
      <c r="H128" s="5">
        <f>D128*2</f>
        <v>53000</v>
      </c>
      <c r="I128" s="6">
        <f t="shared" ref="I128:I129" si="35">E128*2</f>
        <v>53000</v>
      </c>
    </row>
    <row r="129" spans="1:9" s="26" customFormat="1" ht="15.6" customHeight="1" x14ac:dyDescent="0.25">
      <c r="A129" s="128"/>
      <c r="B129" s="131">
        <v>4</v>
      </c>
      <c r="C129" s="132"/>
      <c r="D129" s="18">
        <v>27000</v>
      </c>
      <c r="E129" s="28">
        <v>26500</v>
      </c>
      <c r="F129" s="5">
        <f>E129*1.5+670</f>
        <v>40420</v>
      </c>
      <c r="G129" s="6">
        <f t="shared" si="34"/>
        <v>39750</v>
      </c>
      <c r="H129" s="5">
        <f>E129*2+870</f>
        <v>53870</v>
      </c>
      <c r="I129" s="6">
        <f t="shared" si="35"/>
        <v>53000</v>
      </c>
    </row>
    <row r="130" spans="1:9" s="26" customFormat="1" ht="15.6" customHeight="1" thickBot="1" x14ac:dyDescent="0.3">
      <c r="A130" s="128"/>
      <c r="B130" s="131">
        <v>5</v>
      </c>
      <c r="C130" s="132"/>
      <c r="D130" s="18"/>
      <c r="E130" s="28">
        <v>27000</v>
      </c>
      <c r="F130" s="9"/>
      <c r="G130" s="10">
        <f>E129*1.5+670</f>
        <v>40420</v>
      </c>
      <c r="H130" s="9"/>
      <c r="I130" s="90">
        <f>E129*2+870</f>
        <v>53870</v>
      </c>
    </row>
    <row r="131" spans="1:9" s="26" customFormat="1" ht="15.6" customHeight="1" thickBot="1" x14ac:dyDescent="0.3">
      <c r="A131" s="136" t="s">
        <v>20</v>
      </c>
      <c r="B131" s="137"/>
      <c r="C131" s="137"/>
      <c r="D131" s="137"/>
      <c r="E131" s="137"/>
      <c r="F131" s="137"/>
      <c r="G131" s="137"/>
      <c r="H131" s="137"/>
      <c r="I131" s="138"/>
    </row>
    <row r="132" spans="1:9" s="26" customFormat="1" ht="15.6" customHeight="1" x14ac:dyDescent="0.25">
      <c r="A132" s="146" t="s">
        <v>21</v>
      </c>
      <c r="B132" s="129">
        <v>1</v>
      </c>
      <c r="C132" s="130"/>
      <c r="D132" s="17">
        <v>26500</v>
      </c>
      <c r="E132" s="49">
        <v>26500</v>
      </c>
      <c r="F132" s="2">
        <f>D132*1.5</f>
        <v>39750</v>
      </c>
      <c r="G132" s="3">
        <f>E132*1.5</f>
        <v>39750</v>
      </c>
      <c r="H132" s="2">
        <f>D132*2</f>
        <v>53000</v>
      </c>
      <c r="I132" s="3">
        <f>E132*2</f>
        <v>53000</v>
      </c>
    </row>
    <row r="133" spans="1:9" s="26" customFormat="1" ht="15.6" customHeight="1" x14ac:dyDescent="0.25">
      <c r="A133" s="147"/>
      <c r="B133" s="131">
        <v>2</v>
      </c>
      <c r="C133" s="132"/>
      <c r="D133" s="18">
        <v>26500</v>
      </c>
      <c r="E133" s="28">
        <v>26500</v>
      </c>
      <c r="F133" s="5">
        <f>D133*1.5</f>
        <v>39750</v>
      </c>
      <c r="G133" s="6">
        <f>E133*1.5</f>
        <v>39750</v>
      </c>
      <c r="H133" s="5">
        <f>D133*2</f>
        <v>53000</v>
      </c>
      <c r="I133" s="6">
        <f>E133*2</f>
        <v>53000</v>
      </c>
    </row>
    <row r="134" spans="1:9" s="26" customFormat="1" ht="15.6" customHeight="1" x14ac:dyDescent="0.25">
      <c r="A134" s="147"/>
      <c r="B134" s="131">
        <v>3</v>
      </c>
      <c r="C134" s="132"/>
      <c r="D134" s="18">
        <v>26500</v>
      </c>
      <c r="E134" s="28">
        <v>26500</v>
      </c>
      <c r="F134" s="5">
        <f>D134*1.5</f>
        <v>39750</v>
      </c>
      <c r="G134" s="6">
        <f t="shared" ref="G134:G135" si="36">E134*1.5</f>
        <v>39750</v>
      </c>
      <c r="H134" s="5">
        <f>D134*2</f>
        <v>53000</v>
      </c>
      <c r="I134" s="6">
        <f t="shared" ref="I134:I135" si="37">E134*2</f>
        <v>53000</v>
      </c>
    </row>
    <row r="135" spans="1:9" s="26" customFormat="1" ht="15.6" customHeight="1" x14ac:dyDescent="0.25">
      <c r="A135" s="147"/>
      <c r="B135" s="131">
        <v>4</v>
      </c>
      <c r="C135" s="132"/>
      <c r="D135" s="18">
        <v>27000</v>
      </c>
      <c r="E135" s="28">
        <v>26500</v>
      </c>
      <c r="F135" s="5">
        <f>E135*1.5+670</f>
        <v>40420</v>
      </c>
      <c r="G135" s="6">
        <f t="shared" si="36"/>
        <v>39750</v>
      </c>
      <c r="H135" s="5">
        <f>E135*2+870</f>
        <v>53870</v>
      </c>
      <c r="I135" s="6">
        <f t="shared" si="37"/>
        <v>53000</v>
      </c>
    </row>
    <row r="136" spans="1:9" s="26" customFormat="1" ht="15.6" customHeight="1" thickBot="1" x14ac:dyDescent="0.3">
      <c r="A136" s="147"/>
      <c r="B136" s="154">
        <v>5</v>
      </c>
      <c r="C136" s="145"/>
      <c r="D136" s="18"/>
      <c r="E136" s="28">
        <v>27000</v>
      </c>
      <c r="F136" s="9"/>
      <c r="G136" s="10">
        <f>E135*1.5+670</f>
        <v>40420</v>
      </c>
      <c r="H136" s="9"/>
      <c r="I136" s="90">
        <f>E135*2+870</f>
        <v>53870</v>
      </c>
    </row>
    <row r="137" spans="1:9" s="26" customFormat="1" ht="15.6" customHeight="1" x14ac:dyDescent="0.25">
      <c r="A137" s="146" t="s">
        <v>107</v>
      </c>
      <c r="B137" s="129">
        <v>1</v>
      </c>
      <c r="C137" s="130"/>
      <c r="D137" s="17">
        <v>26500</v>
      </c>
      <c r="E137" s="49">
        <v>26500</v>
      </c>
      <c r="F137" s="2">
        <f>D137*1.5</f>
        <v>39750</v>
      </c>
      <c r="G137" s="3">
        <f>E137*1.5</f>
        <v>39750</v>
      </c>
      <c r="H137" s="2">
        <f>D137*2</f>
        <v>53000</v>
      </c>
      <c r="I137" s="3">
        <f>E137*2</f>
        <v>53000</v>
      </c>
    </row>
    <row r="138" spans="1:9" s="26" customFormat="1" ht="15.6" customHeight="1" x14ac:dyDescent="0.25">
      <c r="A138" s="147"/>
      <c r="B138" s="131">
        <v>2</v>
      </c>
      <c r="C138" s="132"/>
      <c r="D138" s="18">
        <v>26500</v>
      </c>
      <c r="E138" s="28">
        <v>26500</v>
      </c>
      <c r="F138" s="5">
        <f>D138*1.5</f>
        <v>39750</v>
      </c>
      <c r="G138" s="6">
        <f>E138*1.5</f>
        <v>39750</v>
      </c>
      <c r="H138" s="5">
        <f>D138*2</f>
        <v>53000</v>
      </c>
      <c r="I138" s="6">
        <f>E138*2</f>
        <v>53000</v>
      </c>
    </row>
    <row r="139" spans="1:9" s="26" customFormat="1" ht="15.6" customHeight="1" x14ac:dyDescent="0.25">
      <c r="A139" s="147"/>
      <c r="B139" s="131">
        <v>3</v>
      </c>
      <c r="C139" s="132"/>
      <c r="D139" s="18">
        <v>26500</v>
      </c>
      <c r="E139" s="28">
        <v>26500</v>
      </c>
      <c r="F139" s="5">
        <f>D139*1.5</f>
        <v>39750</v>
      </c>
      <c r="G139" s="6">
        <f t="shared" ref="G139:G140" si="38">E139*1.5</f>
        <v>39750</v>
      </c>
      <c r="H139" s="5">
        <f>D139*2</f>
        <v>53000</v>
      </c>
      <c r="I139" s="6">
        <f t="shared" ref="I139:I140" si="39">E139*2</f>
        <v>53000</v>
      </c>
    </row>
    <row r="140" spans="1:9" s="26" customFormat="1" ht="15.6" customHeight="1" x14ac:dyDescent="0.25">
      <c r="A140" s="147"/>
      <c r="B140" s="131">
        <v>4</v>
      </c>
      <c r="C140" s="132"/>
      <c r="D140" s="18">
        <v>27000</v>
      </c>
      <c r="E140" s="28">
        <v>26500</v>
      </c>
      <c r="F140" s="5">
        <f>E140*1.5+670</f>
        <v>40420</v>
      </c>
      <c r="G140" s="6">
        <f t="shared" si="38"/>
        <v>39750</v>
      </c>
      <c r="H140" s="5">
        <f>E140*2+870</f>
        <v>53870</v>
      </c>
      <c r="I140" s="6">
        <f t="shared" si="39"/>
        <v>53000</v>
      </c>
    </row>
    <row r="141" spans="1:9" s="26" customFormat="1" ht="15.6" customHeight="1" thickBot="1" x14ac:dyDescent="0.3">
      <c r="A141" s="148"/>
      <c r="B141" s="154">
        <v>5</v>
      </c>
      <c r="C141" s="145"/>
      <c r="D141" s="18"/>
      <c r="E141" s="28">
        <v>27000</v>
      </c>
      <c r="F141" s="9"/>
      <c r="G141" s="10">
        <f>E140*1.5+670</f>
        <v>40420</v>
      </c>
      <c r="H141" s="9"/>
      <c r="I141" s="90">
        <f>E140*2+870</f>
        <v>53870</v>
      </c>
    </row>
    <row r="142" spans="1:9" s="26" customFormat="1" ht="15.6" customHeight="1" x14ac:dyDescent="0.25">
      <c r="A142" s="147" t="s">
        <v>22</v>
      </c>
      <c r="B142" s="157">
        <v>1</v>
      </c>
      <c r="C142" s="158"/>
      <c r="D142" s="17">
        <v>26500</v>
      </c>
      <c r="E142" s="3">
        <v>0</v>
      </c>
      <c r="F142" s="2">
        <f>D142*1.5</f>
        <v>39750</v>
      </c>
      <c r="G142" s="3">
        <v>0</v>
      </c>
      <c r="H142" s="4">
        <f>D142*2</f>
        <v>53000</v>
      </c>
      <c r="I142" s="3">
        <v>0</v>
      </c>
    </row>
    <row r="143" spans="1:9" s="26" customFormat="1" ht="15.6" customHeight="1" x14ac:dyDescent="0.25">
      <c r="A143" s="147"/>
      <c r="B143" s="131">
        <v>2</v>
      </c>
      <c r="C143" s="132"/>
      <c r="D143" s="18">
        <v>26500</v>
      </c>
      <c r="E143" s="6">
        <v>0</v>
      </c>
      <c r="F143" s="5">
        <f>D143*1.5</f>
        <v>39750</v>
      </c>
      <c r="G143" s="6">
        <v>0</v>
      </c>
      <c r="H143" s="7">
        <f>D143*2</f>
        <v>53000</v>
      </c>
      <c r="I143" s="6">
        <v>0</v>
      </c>
    </row>
    <row r="144" spans="1:9" s="26" customFormat="1" ht="15.6" customHeight="1" x14ac:dyDescent="0.25">
      <c r="A144" s="147"/>
      <c r="B144" s="131">
        <v>3</v>
      </c>
      <c r="C144" s="132"/>
      <c r="D144" s="18">
        <v>26500</v>
      </c>
      <c r="E144" s="6">
        <v>0</v>
      </c>
      <c r="F144" s="5">
        <f>D144*1.5</f>
        <v>39750</v>
      </c>
      <c r="G144" s="6">
        <v>0</v>
      </c>
      <c r="H144" s="7">
        <f>D144*2</f>
        <v>53000</v>
      </c>
      <c r="I144" s="6">
        <v>0</v>
      </c>
    </row>
    <row r="145" spans="1:9" s="26" customFormat="1" ht="15.6" customHeight="1" thickBot="1" x14ac:dyDescent="0.3">
      <c r="A145" s="147"/>
      <c r="B145" s="154">
        <v>4</v>
      </c>
      <c r="C145" s="145"/>
      <c r="D145" s="18">
        <v>27000</v>
      </c>
      <c r="E145" s="6">
        <v>0</v>
      </c>
      <c r="F145" s="8">
        <f>D144*1.5+670</f>
        <v>40420</v>
      </c>
      <c r="G145" s="1">
        <v>0</v>
      </c>
      <c r="H145" s="7">
        <f>D144*2+870</f>
        <v>53870</v>
      </c>
      <c r="I145" s="6">
        <v>0</v>
      </c>
    </row>
    <row r="146" spans="1:9" s="26" customFormat="1" ht="15.6" customHeight="1" x14ac:dyDescent="0.25">
      <c r="A146" s="146" t="s">
        <v>23</v>
      </c>
      <c r="B146" s="129">
        <v>1</v>
      </c>
      <c r="C146" s="130"/>
      <c r="D146" s="17">
        <v>26500</v>
      </c>
      <c r="E146" s="3">
        <v>0</v>
      </c>
      <c r="F146" s="2">
        <f>D146*1.5</f>
        <v>39750</v>
      </c>
      <c r="G146" s="3">
        <v>0</v>
      </c>
      <c r="H146" s="4">
        <f>D146*2</f>
        <v>53000</v>
      </c>
      <c r="I146" s="3">
        <v>0</v>
      </c>
    </row>
    <row r="147" spans="1:9" s="26" customFormat="1" ht="15.6" customHeight="1" x14ac:dyDescent="0.25">
      <c r="A147" s="147"/>
      <c r="B147" s="131">
        <v>2</v>
      </c>
      <c r="C147" s="132"/>
      <c r="D147" s="18">
        <v>26500</v>
      </c>
      <c r="E147" s="6">
        <v>0</v>
      </c>
      <c r="F147" s="5">
        <f>D147*1.5</f>
        <v>39750</v>
      </c>
      <c r="G147" s="6">
        <v>0</v>
      </c>
      <c r="H147" s="7">
        <f>D147*2</f>
        <v>53000</v>
      </c>
      <c r="I147" s="6">
        <v>0</v>
      </c>
    </row>
    <row r="148" spans="1:9" s="26" customFormat="1" ht="15.6" customHeight="1" x14ac:dyDescent="0.25">
      <c r="A148" s="147"/>
      <c r="B148" s="131">
        <v>3</v>
      </c>
      <c r="C148" s="132"/>
      <c r="D148" s="18">
        <v>26500</v>
      </c>
      <c r="E148" s="6">
        <v>0</v>
      </c>
      <c r="F148" s="5">
        <f>D148*1.5</f>
        <v>39750</v>
      </c>
      <c r="G148" s="6">
        <v>0</v>
      </c>
      <c r="H148" s="7">
        <f>D148*2</f>
        <v>53000</v>
      </c>
      <c r="I148" s="6">
        <v>0</v>
      </c>
    </row>
    <row r="149" spans="1:9" s="26" customFormat="1" ht="15.6" customHeight="1" thickBot="1" x14ac:dyDescent="0.3">
      <c r="A149" s="147"/>
      <c r="B149" s="152">
        <v>4</v>
      </c>
      <c r="C149" s="153"/>
      <c r="D149" s="18">
        <v>27000</v>
      </c>
      <c r="E149" s="6">
        <v>0</v>
      </c>
      <c r="F149" s="8">
        <f>D148*1.5+670</f>
        <v>40420</v>
      </c>
      <c r="G149" s="1">
        <v>0</v>
      </c>
      <c r="H149" s="7">
        <f>D148*2+870</f>
        <v>53870</v>
      </c>
      <c r="I149" s="6">
        <v>0</v>
      </c>
    </row>
    <row r="150" spans="1:9" s="26" customFormat="1" ht="15.6" customHeight="1" x14ac:dyDescent="0.25">
      <c r="A150" s="163" t="s">
        <v>97</v>
      </c>
      <c r="B150" s="166">
        <v>1</v>
      </c>
      <c r="C150" s="167"/>
      <c r="D150" s="17">
        <v>26500</v>
      </c>
      <c r="E150" s="3">
        <v>0</v>
      </c>
      <c r="F150" s="2">
        <f>D150*1.5</f>
        <v>39750</v>
      </c>
      <c r="G150" s="3">
        <v>0</v>
      </c>
      <c r="H150" s="4">
        <f>D150*2</f>
        <v>53000</v>
      </c>
      <c r="I150" s="3">
        <v>0</v>
      </c>
    </row>
    <row r="151" spans="1:9" s="26" customFormat="1" ht="15.6" customHeight="1" x14ac:dyDescent="0.25">
      <c r="A151" s="164"/>
      <c r="B151" s="168">
        <v>2</v>
      </c>
      <c r="C151" s="169"/>
      <c r="D151" s="18">
        <v>26500</v>
      </c>
      <c r="E151" s="6">
        <v>0</v>
      </c>
      <c r="F151" s="5">
        <f>D151*1.5</f>
        <v>39750</v>
      </c>
      <c r="G151" s="6">
        <v>0</v>
      </c>
      <c r="H151" s="7">
        <f>D151*2</f>
        <v>53000</v>
      </c>
      <c r="I151" s="6">
        <v>0</v>
      </c>
    </row>
    <row r="152" spans="1:9" s="26" customFormat="1" ht="15.6" customHeight="1" x14ac:dyDescent="0.25">
      <c r="A152" s="164"/>
      <c r="B152" s="168">
        <v>3</v>
      </c>
      <c r="C152" s="169"/>
      <c r="D152" s="18">
        <v>26500</v>
      </c>
      <c r="E152" s="6">
        <v>0</v>
      </c>
      <c r="F152" s="5">
        <f>D152*1.5</f>
        <v>39750</v>
      </c>
      <c r="G152" s="6">
        <v>0</v>
      </c>
      <c r="H152" s="7">
        <f>D152*2</f>
        <v>53000</v>
      </c>
      <c r="I152" s="6">
        <v>0</v>
      </c>
    </row>
    <row r="153" spans="1:9" s="26" customFormat="1" ht="15.6" customHeight="1" thickBot="1" x14ac:dyDescent="0.3">
      <c r="A153" s="165"/>
      <c r="B153" s="170">
        <v>4</v>
      </c>
      <c r="C153" s="171"/>
      <c r="D153" s="19">
        <v>27000</v>
      </c>
      <c r="E153" s="10">
        <v>0</v>
      </c>
      <c r="F153" s="9">
        <f>D152*1.5+670</f>
        <v>40420</v>
      </c>
      <c r="G153" s="10">
        <v>0</v>
      </c>
      <c r="H153" s="11">
        <f>D152*2+870</f>
        <v>53870</v>
      </c>
      <c r="I153" s="10">
        <v>0</v>
      </c>
    </row>
    <row r="154" spans="1:9" s="26" customFormat="1" ht="15" customHeight="1" thickBot="1" x14ac:dyDescent="0.3">
      <c r="A154" s="97"/>
      <c r="B154" s="94"/>
      <c r="C154" s="94"/>
      <c r="D154" s="95"/>
      <c r="E154" s="96"/>
      <c r="F154" s="96"/>
      <c r="G154" s="96"/>
      <c r="H154" s="96"/>
      <c r="I154" s="96"/>
    </row>
    <row r="155" spans="1:9" s="26" customFormat="1" ht="15.95" customHeight="1" thickBot="1" x14ac:dyDescent="0.3">
      <c r="A155" s="133" t="s">
        <v>24</v>
      </c>
      <c r="B155" s="134"/>
      <c r="C155" s="134"/>
      <c r="D155" s="134"/>
      <c r="E155" s="134"/>
      <c r="F155" s="134"/>
      <c r="G155" s="134"/>
      <c r="H155" s="134"/>
      <c r="I155" s="135"/>
    </row>
    <row r="156" spans="1:9" s="106" customFormat="1" ht="15" customHeight="1" x14ac:dyDescent="0.25">
      <c r="A156" s="176" t="s">
        <v>38</v>
      </c>
      <c r="B156" s="174">
        <v>1</v>
      </c>
      <c r="C156" s="175"/>
      <c r="D156" s="105">
        <v>45200</v>
      </c>
      <c r="E156" s="55">
        <v>0</v>
      </c>
      <c r="F156" s="54">
        <v>150000</v>
      </c>
      <c r="G156" s="55">
        <v>0</v>
      </c>
      <c r="H156" s="54">
        <v>0</v>
      </c>
      <c r="I156" s="55">
        <v>0</v>
      </c>
    </row>
    <row r="157" spans="1:9" s="26" customFormat="1" ht="15" customHeight="1" x14ac:dyDescent="0.25">
      <c r="A157" s="173"/>
      <c r="B157" s="168">
        <v>2</v>
      </c>
      <c r="C157" s="169"/>
      <c r="D157" s="31">
        <v>45200</v>
      </c>
      <c r="E157" s="6">
        <v>0</v>
      </c>
      <c r="F157" s="5">
        <v>120000</v>
      </c>
      <c r="G157" s="6">
        <v>0</v>
      </c>
      <c r="H157" s="5">
        <v>0</v>
      </c>
      <c r="I157" s="6">
        <v>0</v>
      </c>
    </row>
    <row r="158" spans="1:9" s="26" customFormat="1" ht="15" customHeight="1" x14ac:dyDescent="0.25">
      <c r="A158" s="173"/>
      <c r="B158" s="168">
        <v>3</v>
      </c>
      <c r="C158" s="169"/>
      <c r="D158" s="31">
        <v>45200</v>
      </c>
      <c r="E158" s="6">
        <v>0</v>
      </c>
      <c r="F158" s="5">
        <v>120000</v>
      </c>
      <c r="G158" s="6">
        <v>0</v>
      </c>
      <c r="H158" s="5">
        <v>0</v>
      </c>
      <c r="I158" s="6">
        <v>0</v>
      </c>
    </row>
    <row r="159" spans="1:9" s="26" customFormat="1" ht="15" customHeight="1" x14ac:dyDescent="0.25">
      <c r="A159" s="173"/>
      <c r="B159" s="168">
        <v>4</v>
      </c>
      <c r="C159" s="169"/>
      <c r="D159" s="31">
        <v>45200</v>
      </c>
      <c r="E159" s="6">
        <v>0</v>
      </c>
      <c r="F159" s="5">
        <v>105000</v>
      </c>
      <c r="G159" s="6">
        <v>0</v>
      </c>
      <c r="H159" s="5">
        <v>0</v>
      </c>
      <c r="I159" s="6">
        <v>0</v>
      </c>
    </row>
    <row r="160" spans="1:9" s="26" customFormat="1" ht="15" customHeight="1" x14ac:dyDescent="0.25">
      <c r="A160" s="173"/>
      <c r="B160" s="168">
        <v>5</v>
      </c>
      <c r="C160" s="169"/>
      <c r="D160" s="31">
        <v>45200</v>
      </c>
      <c r="E160" s="6">
        <v>0</v>
      </c>
      <c r="F160" s="5">
        <v>90000</v>
      </c>
      <c r="G160" s="6">
        <v>0</v>
      </c>
      <c r="H160" s="5">
        <v>0</v>
      </c>
      <c r="I160" s="6">
        <v>0</v>
      </c>
    </row>
    <row r="161" spans="1:9" s="26" customFormat="1" ht="15" customHeight="1" thickBot="1" x14ac:dyDescent="0.3">
      <c r="A161" s="177"/>
      <c r="B161" s="178">
        <v>6</v>
      </c>
      <c r="C161" s="179"/>
      <c r="D161" s="32">
        <v>46000</v>
      </c>
      <c r="E161" s="10">
        <v>0</v>
      </c>
      <c r="F161" s="9">
        <v>91000</v>
      </c>
      <c r="G161" s="10">
        <v>0</v>
      </c>
      <c r="H161" s="9">
        <v>0</v>
      </c>
      <c r="I161" s="10">
        <v>0</v>
      </c>
    </row>
    <row r="162" spans="1:9" s="106" customFormat="1" ht="15" customHeight="1" x14ac:dyDescent="0.25">
      <c r="A162" s="172" t="s">
        <v>39</v>
      </c>
      <c r="B162" s="174">
        <v>1</v>
      </c>
      <c r="C162" s="175"/>
      <c r="D162" s="107">
        <v>0</v>
      </c>
      <c r="E162" s="57">
        <v>0</v>
      </c>
      <c r="F162" s="56">
        <v>0</v>
      </c>
      <c r="G162" s="57">
        <v>0</v>
      </c>
      <c r="H162" s="56">
        <v>230000</v>
      </c>
      <c r="I162" s="57">
        <v>0</v>
      </c>
    </row>
    <row r="163" spans="1:9" s="26" customFormat="1" ht="15" customHeight="1" x14ac:dyDescent="0.25">
      <c r="A163" s="173"/>
      <c r="B163" s="168">
        <v>2</v>
      </c>
      <c r="C163" s="169"/>
      <c r="D163" s="31">
        <v>0</v>
      </c>
      <c r="E163" s="6">
        <v>0</v>
      </c>
      <c r="F163" s="5">
        <v>0</v>
      </c>
      <c r="G163" s="6">
        <v>0</v>
      </c>
      <c r="H163" s="5">
        <v>150000</v>
      </c>
      <c r="I163" s="6">
        <v>0</v>
      </c>
    </row>
    <row r="164" spans="1:9" s="26" customFormat="1" ht="15" customHeight="1" x14ac:dyDescent="0.25">
      <c r="A164" s="173"/>
      <c r="B164" s="168">
        <v>3</v>
      </c>
      <c r="C164" s="169"/>
      <c r="D164" s="31">
        <v>0</v>
      </c>
      <c r="E164" s="6">
        <v>0</v>
      </c>
      <c r="F164" s="5">
        <v>0</v>
      </c>
      <c r="G164" s="6">
        <v>0</v>
      </c>
      <c r="H164" s="5">
        <v>150000</v>
      </c>
      <c r="I164" s="6">
        <v>0</v>
      </c>
    </row>
    <row r="165" spans="1:9" s="26" customFormat="1" ht="15" customHeight="1" x14ac:dyDescent="0.25">
      <c r="A165" s="173"/>
      <c r="B165" s="168">
        <v>4</v>
      </c>
      <c r="C165" s="169"/>
      <c r="D165" s="31">
        <v>0</v>
      </c>
      <c r="E165" s="6">
        <v>0</v>
      </c>
      <c r="F165" s="5">
        <v>0</v>
      </c>
      <c r="G165" s="6">
        <v>0</v>
      </c>
      <c r="H165" s="5">
        <v>130000</v>
      </c>
      <c r="I165" s="6">
        <v>0</v>
      </c>
    </row>
    <row r="166" spans="1:9" s="26" customFormat="1" ht="15" customHeight="1" thickBot="1" x14ac:dyDescent="0.3">
      <c r="A166" s="173"/>
      <c r="B166" s="168">
        <v>5</v>
      </c>
      <c r="C166" s="169"/>
      <c r="D166" s="31">
        <v>0</v>
      </c>
      <c r="E166" s="6">
        <v>0</v>
      </c>
      <c r="F166" s="5">
        <v>0</v>
      </c>
      <c r="G166" s="6">
        <v>0</v>
      </c>
      <c r="H166" s="5">
        <v>126000</v>
      </c>
      <c r="I166" s="6">
        <v>0</v>
      </c>
    </row>
    <row r="167" spans="1:9" s="106" customFormat="1" ht="15" customHeight="1" x14ac:dyDescent="0.25">
      <c r="A167" s="176" t="s">
        <v>40</v>
      </c>
      <c r="B167" s="174">
        <v>1</v>
      </c>
      <c r="C167" s="175"/>
      <c r="D167" s="105">
        <v>43200</v>
      </c>
      <c r="E167" s="108">
        <v>0</v>
      </c>
      <c r="F167" s="53">
        <v>150000</v>
      </c>
      <c r="G167" s="108">
        <v>0</v>
      </c>
      <c r="H167" s="53">
        <v>0</v>
      </c>
      <c r="I167" s="108">
        <v>0</v>
      </c>
    </row>
    <row r="168" spans="1:9" s="26" customFormat="1" ht="15" customHeight="1" x14ac:dyDescent="0.25">
      <c r="A168" s="173"/>
      <c r="B168" s="168">
        <v>2</v>
      </c>
      <c r="C168" s="169"/>
      <c r="D168" s="31">
        <v>43200</v>
      </c>
      <c r="E168" s="34">
        <v>0</v>
      </c>
      <c r="F168" s="18">
        <v>120000</v>
      </c>
      <c r="G168" s="34">
        <v>0</v>
      </c>
      <c r="H168" s="18">
        <v>0</v>
      </c>
      <c r="I168" s="34">
        <v>0</v>
      </c>
    </row>
    <row r="169" spans="1:9" s="26" customFormat="1" ht="15" customHeight="1" x14ac:dyDescent="0.25">
      <c r="A169" s="173"/>
      <c r="B169" s="168">
        <v>3</v>
      </c>
      <c r="C169" s="169"/>
      <c r="D169" s="31">
        <v>43200</v>
      </c>
      <c r="E169" s="34">
        <v>0</v>
      </c>
      <c r="F169" s="18">
        <v>120000</v>
      </c>
      <c r="G169" s="34">
        <v>0</v>
      </c>
      <c r="H169" s="18">
        <v>0</v>
      </c>
      <c r="I169" s="34">
        <v>0</v>
      </c>
    </row>
    <row r="170" spans="1:9" s="26" customFormat="1" ht="15" customHeight="1" x14ac:dyDescent="0.25">
      <c r="A170" s="173"/>
      <c r="B170" s="168">
        <v>4</v>
      </c>
      <c r="C170" s="169"/>
      <c r="D170" s="31">
        <v>43200</v>
      </c>
      <c r="E170" s="34">
        <v>0</v>
      </c>
      <c r="F170" s="18">
        <v>105000</v>
      </c>
      <c r="G170" s="34">
        <v>0</v>
      </c>
      <c r="H170" s="18">
        <v>0</v>
      </c>
      <c r="I170" s="34">
        <v>0</v>
      </c>
    </row>
    <row r="171" spans="1:9" s="26" customFormat="1" ht="15" customHeight="1" thickBot="1" x14ac:dyDescent="0.3">
      <c r="A171" s="173"/>
      <c r="B171" s="168">
        <v>5</v>
      </c>
      <c r="C171" s="169"/>
      <c r="D171" s="31">
        <v>44000</v>
      </c>
      <c r="E171" s="34">
        <v>0</v>
      </c>
      <c r="F171" s="18">
        <v>91000</v>
      </c>
      <c r="G171" s="34">
        <v>0</v>
      </c>
      <c r="H171" s="18">
        <v>0</v>
      </c>
      <c r="I171" s="34">
        <v>0</v>
      </c>
    </row>
    <row r="172" spans="1:9" ht="15" customHeight="1" thickBot="1" x14ac:dyDescent="0.25">
      <c r="A172" s="136" t="s">
        <v>125</v>
      </c>
      <c r="B172" s="137"/>
      <c r="C172" s="137"/>
      <c r="D172" s="137"/>
      <c r="E172" s="137"/>
      <c r="F172" s="137"/>
      <c r="G172" s="137"/>
      <c r="H172" s="137"/>
      <c r="I172" s="138"/>
    </row>
    <row r="173" spans="1:9" ht="15" customHeight="1" x14ac:dyDescent="0.25">
      <c r="A173" s="146" t="s">
        <v>53</v>
      </c>
      <c r="B173" s="180">
        <v>1</v>
      </c>
      <c r="C173" s="181"/>
      <c r="D173" s="17">
        <v>20200</v>
      </c>
      <c r="E173" s="3">
        <v>0</v>
      </c>
      <c r="F173" s="4">
        <f>D173*1.5</f>
        <v>30300</v>
      </c>
      <c r="G173" s="49">
        <v>0</v>
      </c>
      <c r="H173" s="2">
        <f>D173*2</f>
        <v>40400</v>
      </c>
      <c r="I173" s="3">
        <v>0</v>
      </c>
    </row>
    <row r="174" spans="1:9" ht="15" customHeight="1" x14ac:dyDescent="0.25">
      <c r="A174" s="147"/>
      <c r="B174" s="182">
        <v>2</v>
      </c>
      <c r="C174" s="183"/>
      <c r="D174" s="18">
        <v>20200</v>
      </c>
      <c r="E174" s="6">
        <v>0</v>
      </c>
      <c r="F174" s="38">
        <f>D174*1.5</f>
        <v>30300</v>
      </c>
      <c r="G174" s="28">
        <v>0</v>
      </c>
      <c r="H174" s="15">
        <f>D174*2</f>
        <v>40400</v>
      </c>
      <c r="I174" s="6">
        <v>0</v>
      </c>
    </row>
    <row r="175" spans="1:9" ht="15" customHeight="1" x14ac:dyDescent="0.25">
      <c r="A175" s="147"/>
      <c r="B175" s="182">
        <v>3</v>
      </c>
      <c r="C175" s="183"/>
      <c r="D175" s="18">
        <v>20200</v>
      </c>
      <c r="E175" s="6">
        <v>0</v>
      </c>
      <c r="F175" s="38">
        <f>D175*1.5</f>
        <v>30300</v>
      </c>
      <c r="G175" s="28">
        <v>0</v>
      </c>
      <c r="H175" s="15">
        <f>D175*2</f>
        <v>40400</v>
      </c>
      <c r="I175" s="6">
        <v>0</v>
      </c>
    </row>
    <row r="176" spans="1:9" ht="15" customHeight="1" thickBot="1" x14ac:dyDescent="0.3">
      <c r="A176" s="148"/>
      <c r="B176" s="184">
        <v>4</v>
      </c>
      <c r="C176" s="185"/>
      <c r="D176" s="27">
        <v>12490</v>
      </c>
      <c r="E176" s="1">
        <v>0</v>
      </c>
      <c r="F176" s="42">
        <f>30300/10*6+670</f>
        <v>18850</v>
      </c>
      <c r="G176" s="29">
        <v>0</v>
      </c>
      <c r="H176" s="44">
        <f>40400/10*6+870</f>
        <v>25110</v>
      </c>
      <c r="I176" s="10">
        <v>0</v>
      </c>
    </row>
    <row r="177" spans="1:9" ht="15" customHeight="1" x14ac:dyDescent="0.25">
      <c r="A177" s="146" t="s">
        <v>54</v>
      </c>
      <c r="B177" s="180">
        <v>1</v>
      </c>
      <c r="C177" s="181"/>
      <c r="D177" s="17">
        <v>25200</v>
      </c>
      <c r="E177" s="3">
        <v>0</v>
      </c>
      <c r="F177" s="46">
        <f>D177*1.5</f>
        <v>37800</v>
      </c>
      <c r="G177" s="50">
        <v>0</v>
      </c>
      <c r="H177" s="47">
        <f>D177*2</f>
        <v>50400</v>
      </c>
      <c r="I177" s="12">
        <v>0</v>
      </c>
    </row>
    <row r="178" spans="1:9" ht="15" customHeight="1" x14ac:dyDescent="0.25">
      <c r="A178" s="147"/>
      <c r="B178" s="182">
        <v>2</v>
      </c>
      <c r="C178" s="183"/>
      <c r="D178" s="18">
        <v>25200</v>
      </c>
      <c r="E178" s="6">
        <v>0</v>
      </c>
      <c r="F178" s="38">
        <f>D178*1.5</f>
        <v>37800</v>
      </c>
      <c r="G178" s="28">
        <v>0</v>
      </c>
      <c r="H178" s="15">
        <f>D178*2</f>
        <v>50400</v>
      </c>
      <c r="I178" s="6">
        <v>0</v>
      </c>
    </row>
    <row r="179" spans="1:9" ht="15" customHeight="1" thickBot="1" x14ac:dyDescent="0.3">
      <c r="A179" s="147"/>
      <c r="B179" s="184">
        <v>3</v>
      </c>
      <c r="C179" s="185"/>
      <c r="D179" s="27">
        <v>25690</v>
      </c>
      <c r="E179" s="1">
        <v>0</v>
      </c>
      <c r="F179" s="42">
        <f>25000*1.5+670</f>
        <v>38170</v>
      </c>
      <c r="G179" s="29">
        <v>0</v>
      </c>
      <c r="H179" s="44">
        <f>25000*2+870</f>
        <v>50870</v>
      </c>
      <c r="I179" s="6">
        <v>0</v>
      </c>
    </row>
    <row r="180" spans="1:9" ht="15" customHeight="1" x14ac:dyDescent="0.25">
      <c r="A180" s="146" t="s">
        <v>55</v>
      </c>
      <c r="B180" s="180">
        <v>1</v>
      </c>
      <c r="C180" s="181"/>
      <c r="D180" s="17">
        <v>20200</v>
      </c>
      <c r="E180" s="3">
        <v>0</v>
      </c>
      <c r="F180" s="36">
        <f>D180*1.5</f>
        <v>30300</v>
      </c>
      <c r="G180" s="49">
        <v>0</v>
      </c>
      <c r="H180" s="13">
        <f>D180*2</f>
        <v>40400</v>
      </c>
      <c r="I180" s="3">
        <v>0</v>
      </c>
    </row>
    <row r="181" spans="1:9" ht="15" customHeight="1" x14ac:dyDescent="0.25">
      <c r="A181" s="147"/>
      <c r="B181" s="182">
        <v>2</v>
      </c>
      <c r="C181" s="183"/>
      <c r="D181" s="18">
        <v>20200</v>
      </c>
      <c r="E181" s="6">
        <v>0</v>
      </c>
      <c r="F181" s="38">
        <f>D181*1.5</f>
        <v>30300</v>
      </c>
      <c r="G181" s="28">
        <v>0</v>
      </c>
      <c r="H181" s="15">
        <f>D181*2</f>
        <v>40400</v>
      </c>
      <c r="I181" s="6">
        <v>0</v>
      </c>
    </row>
    <row r="182" spans="1:9" ht="15" customHeight="1" thickBot="1" x14ac:dyDescent="0.3">
      <c r="A182" s="148"/>
      <c r="B182" s="184">
        <v>3</v>
      </c>
      <c r="C182" s="185"/>
      <c r="D182" s="19">
        <f>20070+420</f>
        <v>20490</v>
      </c>
      <c r="E182" s="10">
        <v>0</v>
      </c>
      <c r="F182" s="42">
        <f>D181*1.5+670</f>
        <v>30970</v>
      </c>
      <c r="G182" s="29">
        <v>0</v>
      </c>
      <c r="H182" s="44">
        <f>D181*2+870</f>
        <v>41270</v>
      </c>
      <c r="I182" s="10">
        <v>0</v>
      </c>
    </row>
    <row r="183" spans="1:9" ht="15" customHeight="1" thickBot="1" x14ac:dyDescent="0.3">
      <c r="A183" s="186" t="s">
        <v>41</v>
      </c>
      <c r="B183" s="187"/>
      <c r="C183" s="187"/>
      <c r="D183" s="188"/>
      <c r="E183" s="188"/>
      <c r="F183" s="187"/>
      <c r="G183" s="187"/>
      <c r="H183" s="187"/>
      <c r="I183" s="189"/>
    </row>
    <row r="184" spans="1:9" ht="15" customHeight="1" x14ac:dyDescent="0.25">
      <c r="A184" s="127" t="s">
        <v>51</v>
      </c>
      <c r="B184" s="190" t="s">
        <v>91</v>
      </c>
      <c r="C184" s="191"/>
      <c r="D184" s="17">
        <v>20200</v>
      </c>
      <c r="E184" s="3">
        <v>0</v>
      </c>
      <c r="F184" s="36">
        <f>D184*1.5</f>
        <v>30300</v>
      </c>
      <c r="G184" s="49">
        <v>0</v>
      </c>
      <c r="H184" s="13">
        <f>D184*2</f>
        <v>40400</v>
      </c>
      <c r="I184" s="14">
        <v>0</v>
      </c>
    </row>
    <row r="185" spans="1:9" ht="15" customHeight="1" x14ac:dyDescent="0.25">
      <c r="A185" s="128"/>
      <c r="B185" s="192">
        <v>2</v>
      </c>
      <c r="C185" s="193"/>
      <c r="D185" s="18">
        <v>20200</v>
      </c>
      <c r="E185" s="6">
        <v>0</v>
      </c>
      <c r="F185" s="38">
        <f>D185*1.5</f>
        <v>30300</v>
      </c>
      <c r="G185" s="28">
        <v>0</v>
      </c>
      <c r="H185" s="15">
        <f>D185*2</f>
        <v>40400</v>
      </c>
      <c r="I185" s="16">
        <v>0</v>
      </c>
    </row>
    <row r="186" spans="1:9" ht="15" customHeight="1" thickBot="1" x14ac:dyDescent="0.3">
      <c r="A186" s="128"/>
      <c r="B186" s="194">
        <v>3</v>
      </c>
      <c r="C186" s="195"/>
      <c r="D186" s="27">
        <f>20070+420</f>
        <v>20490</v>
      </c>
      <c r="E186" s="1">
        <v>0</v>
      </c>
      <c r="F186" s="42">
        <f>D185*1.5+670</f>
        <v>30970</v>
      </c>
      <c r="G186" s="29">
        <v>0</v>
      </c>
      <c r="H186" s="44">
        <f>D185*2+870</f>
        <v>41270</v>
      </c>
      <c r="I186" s="45">
        <v>0</v>
      </c>
    </row>
    <row r="187" spans="1:9" ht="15" customHeight="1" x14ac:dyDescent="0.25">
      <c r="A187" s="128"/>
      <c r="B187" s="196" t="s">
        <v>92</v>
      </c>
      <c r="C187" s="197"/>
      <c r="D187" s="13">
        <v>20200</v>
      </c>
      <c r="E187" s="58">
        <v>20200</v>
      </c>
      <c r="F187" s="36">
        <f>D187*1.5</f>
        <v>30300</v>
      </c>
      <c r="G187" s="37">
        <f>E187*1.5</f>
        <v>30300</v>
      </c>
      <c r="H187" s="13">
        <f>D187*2</f>
        <v>40400</v>
      </c>
      <c r="I187" s="14">
        <f>E187*2</f>
        <v>40400</v>
      </c>
    </row>
    <row r="188" spans="1:9" ht="15" customHeight="1" x14ac:dyDescent="0.25">
      <c r="A188" s="128"/>
      <c r="B188" s="198">
        <v>3</v>
      </c>
      <c r="C188" s="199"/>
      <c r="D188" s="15">
        <v>20490</v>
      </c>
      <c r="E188" s="79">
        <v>20200</v>
      </c>
      <c r="F188" s="38">
        <f>D187*1.5+490</f>
        <v>30790</v>
      </c>
      <c r="G188" s="39">
        <f>E188*1.5</f>
        <v>30300</v>
      </c>
      <c r="H188" s="15">
        <f>E188*2+870</f>
        <v>41270</v>
      </c>
      <c r="I188" s="16">
        <f>E188*2</f>
        <v>40400</v>
      </c>
    </row>
    <row r="189" spans="1:9" ht="15" customHeight="1" thickBot="1" x14ac:dyDescent="0.3">
      <c r="A189" s="128"/>
      <c r="B189" s="200">
        <v>4</v>
      </c>
      <c r="C189" s="201"/>
      <c r="D189" s="44">
        <v>0</v>
      </c>
      <c r="E189" s="80">
        <v>12490</v>
      </c>
      <c r="F189" s="42"/>
      <c r="G189" s="43">
        <f>30300/10*6+670</f>
        <v>18850</v>
      </c>
      <c r="H189" s="44"/>
      <c r="I189" s="45">
        <f>H187/10*6+870</f>
        <v>25110</v>
      </c>
    </row>
    <row r="190" spans="1:9" s="81" customFormat="1" ht="15" customHeight="1" x14ac:dyDescent="0.25">
      <c r="A190" s="146" t="s">
        <v>112</v>
      </c>
      <c r="B190" s="202" t="s">
        <v>91</v>
      </c>
      <c r="C190" s="203"/>
      <c r="D190" s="17">
        <v>20200</v>
      </c>
      <c r="E190" s="3">
        <v>0</v>
      </c>
      <c r="F190" s="36">
        <f>D190*1.5</f>
        <v>30300</v>
      </c>
      <c r="G190" s="49">
        <v>0</v>
      </c>
      <c r="H190" s="13">
        <f>D190*2</f>
        <v>40400</v>
      </c>
      <c r="I190" s="14">
        <v>0</v>
      </c>
    </row>
    <row r="191" spans="1:9" ht="15" customHeight="1" x14ac:dyDescent="0.25">
      <c r="A191" s="147"/>
      <c r="B191" s="192">
        <v>2</v>
      </c>
      <c r="C191" s="193"/>
      <c r="D191" s="18">
        <v>20200</v>
      </c>
      <c r="E191" s="6">
        <v>0</v>
      </c>
      <c r="F191" s="38">
        <f>D191*1.5</f>
        <v>30300</v>
      </c>
      <c r="G191" s="28">
        <v>0</v>
      </c>
      <c r="H191" s="15">
        <f>D191*2</f>
        <v>40400</v>
      </c>
      <c r="I191" s="16">
        <v>0</v>
      </c>
    </row>
    <row r="192" spans="1:9" ht="15" customHeight="1" thickBot="1" x14ac:dyDescent="0.3">
      <c r="A192" s="148"/>
      <c r="B192" s="194">
        <v>3</v>
      </c>
      <c r="C192" s="195"/>
      <c r="D192" s="19">
        <f>20070+420</f>
        <v>20490</v>
      </c>
      <c r="E192" s="10">
        <v>0</v>
      </c>
      <c r="F192" s="42">
        <f>D191*1.5+670</f>
        <v>30970</v>
      </c>
      <c r="G192" s="29">
        <v>0</v>
      </c>
      <c r="H192" s="44">
        <f>D191*2+870</f>
        <v>41270</v>
      </c>
      <c r="I192" s="45">
        <v>0</v>
      </c>
    </row>
    <row r="193" spans="1:9" ht="15.6" customHeight="1" x14ac:dyDescent="0.25">
      <c r="A193" s="146" t="s">
        <v>113</v>
      </c>
      <c r="B193" s="196" t="s">
        <v>92</v>
      </c>
      <c r="C193" s="197"/>
      <c r="D193" s="13">
        <v>20200</v>
      </c>
      <c r="E193" s="58">
        <v>20200</v>
      </c>
      <c r="F193" s="36">
        <f>D193*1.5</f>
        <v>30300</v>
      </c>
      <c r="G193" s="37">
        <f>E193*1.5</f>
        <v>30300</v>
      </c>
      <c r="H193" s="13">
        <f>D193*2</f>
        <v>40400</v>
      </c>
      <c r="I193" s="14">
        <f>E193*2</f>
        <v>40400</v>
      </c>
    </row>
    <row r="194" spans="1:9" ht="15.6" customHeight="1" x14ac:dyDescent="0.25">
      <c r="A194" s="147"/>
      <c r="B194" s="198">
        <v>3</v>
      </c>
      <c r="C194" s="199"/>
      <c r="D194" s="15">
        <v>20490</v>
      </c>
      <c r="E194" s="79">
        <v>20200</v>
      </c>
      <c r="F194" s="38">
        <f>D193*1.5+490</f>
        <v>30790</v>
      </c>
      <c r="G194" s="39">
        <f>E194*1.5</f>
        <v>30300</v>
      </c>
      <c r="H194" s="15">
        <f>E194*2+870</f>
        <v>41270</v>
      </c>
      <c r="I194" s="16">
        <f>E194*2</f>
        <v>40400</v>
      </c>
    </row>
    <row r="195" spans="1:9" ht="15.6" customHeight="1" thickBot="1" x14ac:dyDescent="0.3">
      <c r="A195" s="148"/>
      <c r="B195" s="200">
        <v>4</v>
      </c>
      <c r="C195" s="201"/>
      <c r="D195" s="44">
        <v>0</v>
      </c>
      <c r="E195" s="80">
        <v>12490</v>
      </c>
      <c r="F195" s="42"/>
      <c r="G195" s="43">
        <f>30300/10*6+670</f>
        <v>18850</v>
      </c>
      <c r="H195" s="44"/>
      <c r="I195" s="45">
        <f>H193/10*6+870</f>
        <v>25110</v>
      </c>
    </row>
    <row r="196" spans="1:9" ht="15.6" customHeight="1" x14ac:dyDescent="0.2">
      <c r="A196" s="127" t="s">
        <v>16</v>
      </c>
      <c r="B196" s="190" t="s">
        <v>91</v>
      </c>
      <c r="C196" s="191"/>
      <c r="D196" s="13">
        <v>18200</v>
      </c>
      <c r="E196" s="14">
        <f>C196*1.5</f>
        <v>0</v>
      </c>
      <c r="F196" s="36">
        <f>D196*1.5</f>
        <v>27300</v>
      </c>
      <c r="G196" s="14">
        <f>E196*1.5</f>
        <v>0</v>
      </c>
      <c r="H196" s="13">
        <f>D196*2</f>
        <v>36400</v>
      </c>
      <c r="I196" s="14">
        <f>G196*1.5</f>
        <v>0</v>
      </c>
    </row>
    <row r="197" spans="1:9" ht="15.6" customHeight="1" x14ac:dyDescent="0.2">
      <c r="A197" s="128"/>
      <c r="B197" s="192">
        <v>2</v>
      </c>
      <c r="C197" s="193"/>
      <c r="D197" s="47">
        <v>18200</v>
      </c>
      <c r="E197" s="48">
        <v>0</v>
      </c>
      <c r="F197" s="38">
        <f>D197*1.5</f>
        <v>27300</v>
      </c>
      <c r="G197" s="48">
        <v>0</v>
      </c>
      <c r="H197" s="47">
        <f>D197*2</f>
        <v>36400</v>
      </c>
      <c r="I197" s="48">
        <v>0</v>
      </c>
    </row>
    <row r="198" spans="1:9" ht="15.6" customHeight="1" thickBot="1" x14ac:dyDescent="0.25">
      <c r="A198" s="128"/>
      <c r="B198" s="194">
        <v>3</v>
      </c>
      <c r="C198" s="195"/>
      <c r="D198" s="44">
        <v>18490</v>
      </c>
      <c r="E198" s="45">
        <f t="shared" ref="E198:I203" si="40">C198*1.5</f>
        <v>0</v>
      </c>
      <c r="F198" s="42">
        <f>D197*1.5+670</f>
        <v>27970</v>
      </c>
      <c r="G198" s="45">
        <f t="shared" si="40"/>
        <v>0</v>
      </c>
      <c r="H198" s="44">
        <f>D197*2+870</f>
        <v>37270</v>
      </c>
      <c r="I198" s="45">
        <f t="shared" si="40"/>
        <v>0</v>
      </c>
    </row>
    <row r="199" spans="1:9" ht="15.6" customHeight="1" x14ac:dyDescent="0.25">
      <c r="A199" s="128"/>
      <c r="B199" s="196" t="s">
        <v>92</v>
      </c>
      <c r="C199" s="197"/>
      <c r="D199" s="13">
        <v>18200</v>
      </c>
      <c r="E199" s="14">
        <v>0</v>
      </c>
      <c r="F199" s="36">
        <f>D199*2</f>
        <v>36400</v>
      </c>
      <c r="G199" s="14">
        <v>0</v>
      </c>
      <c r="H199" s="13">
        <f>D199*3</f>
        <v>54600</v>
      </c>
      <c r="I199" s="14">
        <v>0</v>
      </c>
    </row>
    <row r="200" spans="1:9" ht="15.6" customHeight="1" thickBot="1" x14ac:dyDescent="0.3">
      <c r="A200" s="128"/>
      <c r="B200" s="200">
        <v>3</v>
      </c>
      <c r="C200" s="201"/>
      <c r="D200" s="44">
        <v>18490</v>
      </c>
      <c r="E200" s="45">
        <v>0</v>
      </c>
      <c r="F200" s="42">
        <f>D199*2+670</f>
        <v>37070</v>
      </c>
      <c r="G200" s="45">
        <v>0</v>
      </c>
      <c r="H200" s="44">
        <f>D199*3+870</f>
        <v>55470</v>
      </c>
      <c r="I200" s="45">
        <v>0</v>
      </c>
    </row>
    <row r="201" spans="1:9" ht="15.6" customHeight="1" x14ac:dyDescent="0.2">
      <c r="A201" s="146" t="s">
        <v>42</v>
      </c>
      <c r="B201" s="190" t="s">
        <v>91</v>
      </c>
      <c r="C201" s="191"/>
      <c r="D201" s="13">
        <v>18200</v>
      </c>
      <c r="E201" s="14">
        <f>C201*1.5</f>
        <v>0</v>
      </c>
      <c r="F201" s="36">
        <f>D201*1.5</f>
        <v>27300</v>
      </c>
      <c r="G201" s="14">
        <f>E201*1.5</f>
        <v>0</v>
      </c>
      <c r="H201" s="13">
        <f>D201*2</f>
        <v>36400</v>
      </c>
      <c r="I201" s="14">
        <f t="shared" si="40"/>
        <v>0</v>
      </c>
    </row>
    <row r="202" spans="1:9" ht="15.6" customHeight="1" x14ac:dyDescent="0.2">
      <c r="A202" s="147"/>
      <c r="B202" s="192">
        <v>2</v>
      </c>
      <c r="C202" s="193"/>
      <c r="D202" s="47">
        <v>18200</v>
      </c>
      <c r="E202" s="48">
        <v>0</v>
      </c>
      <c r="F202" s="38">
        <f>D202*1.5</f>
        <v>27300</v>
      </c>
      <c r="G202" s="48">
        <v>0</v>
      </c>
      <c r="H202" s="47">
        <f>D202*2</f>
        <v>36400</v>
      </c>
      <c r="I202" s="48">
        <v>0</v>
      </c>
    </row>
    <row r="203" spans="1:9" ht="15.6" customHeight="1" thickBot="1" x14ac:dyDescent="0.25">
      <c r="A203" s="147"/>
      <c r="B203" s="194">
        <v>3</v>
      </c>
      <c r="C203" s="195"/>
      <c r="D203" s="44">
        <v>18490</v>
      </c>
      <c r="E203" s="45">
        <f t="shared" ref="E203" si="41">C203*1.5</f>
        <v>0</v>
      </c>
      <c r="F203" s="42">
        <f>D202*1.5+670</f>
        <v>27970</v>
      </c>
      <c r="G203" s="45">
        <f t="shared" ref="G203" si="42">E203*1.5</f>
        <v>0</v>
      </c>
      <c r="H203" s="44">
        <f>D202*2+870</f>
        <v>37270</v>
      </c>
      <c r="I203" s="45">
        <f t="shared" si="40"/>
        <v>0</v>
      </c>
    </row>
    <row r="204" spans="1:9" ht="15.6" customHeight="1" x14ac:dyDescent="0.25">
      <c r="A204" s="147"/>
      <c r="B204" s="196" t="s">
        <v>92</v>
      </c>
      <c r="C204" s="197"/>
      <c r="D204" s="13">
        <v>18200</v>
      </c>
      <c r="E204" s="58">
        <v>18200</v>
      </c>
      <c r="F204" s="36">
        <f>D204*1.5</f>
        <v>27300</v>
      </c>
      <c r="G204" s="14">
        <f>E204*1.5</f>
        <v>27300</v>
      </c>
      <c r="H204" s="13">
        <f>D204*2</f>
        <v>36400</v>
      </c>
      <c r="I204" s="14">
        <f>E204*2</f>
        <v>36400</v>
      </c>
    </row>
    <row r="205" spans="1:9" ht="15.6" customHeight="1" x14ac:dyDescent="0.25">
      <c r="A205" s="147"/>
      <c r="B205" s="198">
        <v>3</v>
      </c>
      <c r="C205" s="199"/>
      <c r="D205" s="15">
        <v>18490</v>
      </c>
      <c r="E205" s="79">
        <v>18200</v>
      </c>
      <c r="F205" s="38">
        <f>D204*1.5+670</f>
        <v>27970</v>
      </c>
      <c r="G205" s="16">
        <f>E205*1.5</f>
        <v>27300</v>
      </c>
      <c r="H205" s="15">
        <f>D205*2+870</f>
        <v>37850</v>
      </c>
      <c r="I205" s="16">
        <f>E205*2</f>
        <v>36400</v>
      </c>
    </row>
    <row r="206" spans="1:9" ht="15.6" customHeight="1" thickBot="1" x14ac:dyDescent="0.3">
      <c r="A206" s="148"/>
      <c r="B206" s="200">
        <v>4</v>
      </c>
      <c r="C206" s="201"/>
      <c r="D206" s="44">
        <v>0</v>
      </c>
      <c r="E206" s="80">
        <v>11290</v>
      </c>
      <c r="F206" s="42"/>
      <c r="G206" s="42">
        <f>G204/10*6+670</f>
        <v>17050</v>
      </c>
      <c r="H206" s="44"/>
      <c r="I206" s="45">
        <f>H204/10*6+870</f>
        <v>22710</v>
      </c>
    </row>
    <row r="207" spans="1:9" ht="15.6" customHeight="1" x14ac:dyDescent="0.2">
      <c r="A207" s="146" t="s">
        <v>52</v>
      </c>
      <c r="B207" s="190" t="s">
        <v>91</v>
      </c>
      <c r="C207" s="191"/>
      <c r="D207" s="13">
        <v>15200</v>
      </c>
      <c r="E207" s="14">
        <f t="shared" ref="E207:I234" si="43">C207*1.5</f>
        <v>0</v>
      </c>
      <c r="F207" s="36">
        <f>D207*1.5</f>
        <v>22800</v>
      </c>
      <c r="G207" s="14">
        <f t="shared" si="43"/>
        <v>0</v>
      </c>
      <c r="H207" s="13">
        <f>D207*2</f>
        <v>30400</v>
      </c>
      <c r="I207" s="14">
        <f t="shared" si="43"/>
        <v>0</v>
      </c>
    </row>
    <row r="208" spans="1:9" ht="15.6" customHeight="1" x14ac:dyDescent="0.2">
      <c r="A208" s="147"/>
      <c r="B208" s="192">
        <v>2</v>
      </c>
      <c r="C208" s="193"/>
      <c r="D208" s="47">
        <v>15200</v>
      </c>
      <c r="E208" s="48">
        <v>0</v>
      </c>
      <c r="F208" s="46">
        <f>D208*1.5</f>
        <v>22800</v>
      </c>
      <c r="G208" s="48">
        <v>0</v>
      </c>
      <c r="H208" s="47">
        <f>D208*2</f>
        <v>30400</v>
      </c>
      <c r="I208" s="48">
        <v>0</v>
      </c>
    </row>
    <row r="209" spans="1:9" ht="15.6" customHeight="1" thickBot="1" x14ac:dyDescent="0.25">
      <c r="A209" s="147"/>
      <c r="B209" s="194">
        <v>3</v>
      </c>
      <c r="C209" s="195"/>
      <c r="D209" s="44">
        <v>15490</v>
      </c>
      <c r="E209" s="45">
        <f t="shared" si="43"/>
        <v>0</v>
      </c>
      <c r="F209" s="42">
        <f>D208*1.5+670</f>
        <v>23470</v>
      </c>
      <c r="G209" s="45">
        <f t="shared" si="43"/>
        <v>0</v>
      </c>
      <c r="H209" s="44">
        <f>D208*2+870</f>
        <v>31270</v>
      </c>
      <c r="I209" s="45">
        <f t="shared" si="43"/>
        <v>0</v>
      </c>
    </row>
    <row r="210" spans="1:9" ht="15.6" customHeight="1" x14ac:dyDescent="0.25">
      <c r="A210" s="147"/>
      <c r="B210" s="196" t="s">
        <v>92</v>
      </c>
      <c r="C210" s="197"/>
      <c r="D210" s="13">
        <v>15200</v>
      </c>
      <c r="E210" s="14">
        <f t="shared" si="43"/>
        <v>0</v>
      </c>
      <c r="F210" s="36">
        <f>D210*1.5</f>
        <v>22800</v>
      </c>
      <c r="G210" s="14">
        <f t="shared" si="43"/>
        <v>0</v>
      </c>
      <c r="H210" s="13">
        <f>D210*2</f>
        <v>30400</v>
      </c>
      <c r="I210" s="14">
        <f t="shared" si="43"/>
        <v>0</v>
      </c>
    </row>
    <row r="211" spans="1:9" ht="15.6" customHeight="1" thickBot="1" x14ac:dyDescent="0.3">
      <c r="A211" s="147"/>
      <c r="B211" s="198">
        <v>3</v>
      </c>
      <c r="C211" s="199"/>
      <c r="D211" s="15">
        <f>15070+420</f>
        <v>15490</v>
      </c>
      <c r="E211" s="16">
        <f t="shared" si="43"/>
        <v>0</v>
      </c>
      <c r="F211" s="38">
        <f>D210*1.5+670</f>
        <v>23470</v>
      </c>
      <c r="G211" s="16">
        <f t="shared" si="43"/>
        <v>0</v>
      </c>
      <c r="H211" s="15">
        <f>D210*2+870</f>
        <v>31270</v>
      </c>
      <c r="I211" s="16">
        <f t="shared" si="43"/>
        <v>0</v>
      </c>
    </row>
    <row r="212" spans="1:9" ht="15.6" customHeight="1" x14ac:dyDescent="0.2">
      <c r="A212" s="146" t="s">
        <v>13</v>
      </c>
      <c r="B212" s="190" t="s">
        <v>91</v>
      </c>
      <c r="C212" s="191"/>
      <c r="D212" s="13">
        <v>18200</v>
      </c>
      <c r="E212" s="14">
        <f>C212*1.5</f>
        <v>0</v>
      </c>
      <c r="F212" s="36">
        <f>D212*1.5</f>
        <v>27300</v>
      </c>
      <c r="G212" s="14">
        <f>E212*1.5</f>
        <v>0</v>
      </c>
      <c r="H212" s="13">
        <f>D212*2</f>
        <v>36400</v>
      </c>
      <c r="I212" s="14">
        <f t="shared" si="43"/>
        <v>0</v>
      </c>
    </row>
    <row r="213" spans="1:9" ht="15.6" customHeight="1" x14ac:dyDescent="0.2">
      <c r="A213" s="147"/>
      <c r="B213" s="192">
        <v>2</v>
      </c>
      <c r="C213" s="193"/>
      <c r="D213" s="47">
        <v>18200</v>
      </c>
      <c r="E213" s="48">
        <v>0</v>
      </c>
      <c r="F213" s="38">
        <f>D213*1.5</f>
        <v>27300</v>
      </c>
      <c r="G213" s="48">
        <v>0</v>
      </c>
      <c r="H213" s="47">
        <f>D213*2</f>
        <v>36400</v>
      </c>
      <c r="I213" s="48">
        <v>0</v>
      </c>
    </row>
    <row r="214" spans="1:9" ht="15.6" customHeight="1" thickBot="1" x14ac:dyDescent="0.25">
      <c r="A214" s="147"/>
      <c r="B214" s="194">
        <v>3</v>
      </c>
      <c r="C214" s="195"/>
      <c r="D214" s="44">
        <v>18490</v>
      </c>
      <c r="E214" s="45">
        <f t="shared" ref="E214" si="44">C214*1.5</f>
        <v>0</v>
      </c>
      <c r="F214" s="42">
        <f>D213*1.5+670</f>
        <v>27970</v>
      </c>
      <c r="G214" s="45">
        <f t="shared" ref="G214" si="45">E214*1.5</f>
        <v>0</v>
      </c>
      <c r="H214" s="44">
        <f>D213*2+870</f>
        <v>37270</v>
      </c>
      <c r="I214" s="45">
        <f t="shared" ref="I214" si="46">G214*1.5</f>
        <v>0</v>
      </c>
    </row>
    <row r="215" spans="1:9" ht="15.6" customHeight="1" x14ac:dyDescent="0.25">
      <c r="A215" s="147"/>
      <c r="B215" s="196" t="s">
        <v>92</v>
      </c>
      <c r="C215" s="197"/>
      <c r="D215" s="13">
        <v>18200</v>
      </c>
      <c r="E215" s="58">
        <v>18200</v>
      </c>
      <c r="F215" s="36">
        <f>D215*1.5</f>
        <v>27300</v>
      </c>
      <c r="G215" s="14">
        <f>E215*1.5</f>
        <v>27300</v>
      </c>
      <c r="H215" s="13">
        <f>D215*2</f>
        <v>36400</v>
      </c>
      <c r="I215" s="14">
        <f>E215*2</f>
        <v>36400</v>
      </c>
    </row>
    <row r="216" spans="1:9" ht="15.6" customHeight="1" x14ac:dyDescent="0.25">
      <c r="A216" s="147"/>
      <c r="B216" s="198">
        <v>3</v>
      </c>
      <c r="C216" s="199"/>
      <c r="D216" s="15">
        <v>18490</v>
      </c>
      <c r="E216" s="79">
        <v>18200</v>
      </c>
      <c r="F216" s="38">
        <f>D215*1.5+670</f>
        <v>27970</v>
      </c>
      <c r="G216" s="16">
        <f>E216*1.5</f>
        <v>27300</v>
      </c>
      <c r="H216" s="15">
        <f>D216*2+870</f>
        <v>37850</v>
      </c>
      <c r="I216" s="16">
        <f>E216*2</f>
        <v>36400</v>
      </c>
    </row>
    <row r="217" spans="1:9" ht="15.6" customHeight="1" thickBot="1" x14ac:dyDescent="0.3">
      <c r="A217" s="148"/>
      <c r="B217" s="200">
        <v>4</v>
      </c>
      <c r="C217" s="201"/>
      <c r="D217" s="44">
        <v>0</v>
      </c>
      <c r="E217" s="80">
        <v>11290</v>
      </c>
      <c r="F217" s="42"/>
      <c r="G217" s="42">
        <f>G215/10*6+670</f>
        <v>17050</v>
      </c>
      <c r="H217" s="44"/>
      <c r="I217" s="45">
        <f>H215/10*6+870</f>
        <v>22710</v>
      </c>
    </row>
    <row r="218" spans="1:9" ht="15.6" customHeight="1" x14ac:dyDescent="0.25">
      <c r="A218" s="146" t="s">
        <v>43</v>
      </c>
      <c r="B218" s="190" t="s">
        <v>91</v>
      </c>
      <c r="C218" s="191"/>
      <c r="D218" s="17">
        <v>20200</v>
      </c>
      <c r="E218" s="3">
        <v>0</v>
      </c>
      <c r="F218" s="36">
        <f>D218*1.5</f>
        <v>30300</v>
      </c>
      <c r="G218" s="49">
        <v>0</v>
      </c>
      <c r="H218" s="13">
        <f>D218*2</f>
        <v>40400</v>
      </c>
      <c r="I218" s="14">
        <v>0</v>
      </c>
    </row>
    <row r="219" spans="1:9" ht="15.6" customHeight="1" x14ac:dyDescent="0.25">
      <c r="A219" s="147"/>
      <c r="B219" s="192">
        <v>2</v>
      </c>
      <c r="C219" s="193"/>
      <c r="D219" s="18">
        <v>20200</v>
      </c>
      <c r="E219" s="6">
        <v>0</v>
      </c>
      <c r="F219" s="38">
        <f>D219*1.5</f>
        <v>30300</v>
      </c>
      <c r="G219" s="28">
        <v>0</v>
      </c>
      <c r="H219" s="15">
        <f>D219*2</f>
        <v>40400</v>
      </c>
      <c r="I219" s="16">
        <v>0</v>
      </c>
    </row>
    <row r="220" spans="1:9" ht="15.6" customHeight="1" thickBot="1" x14ac:dyDescent="0.3">
      <c r="A220" s="147"/>
      <c r="B220" s="194">
        <v>3</v>
      </c>
      <c r="C220" s="195"/>
      <c r="D220" s="19">
        <f>20070+420</f>
        <v>20490</v>
      </c>
      <c r="E220" s="10">
        <v>0</v>
      </c>
      <c r="F220" s="42">
        <f>D219*1.5+670</f>
        <v>30970</v>
      </c>
      <c r="G220" s="29">
        <v>0</v>
      </c>
      <c r="H220" s="44">
        <f>D219*2+870</f>
        <v>41270</v>
      </c>
      <c r="I220" s="45">
        <v>0</v>
      </c>
    </row>
    <row r="221" spans="1:9" ht="15.6" customHeight="1" x14ac:dyDescent="0.25">
      <c r="A221" s="147"/>
      <c r="B221" s="196" t="s">
        <v>92</v>
      </c>
      <c r="C221" s="197"/>
      <c r="D221" s="13">
        <v>20200</v>
      </c>
      <c r="E221" s="58">
        <v>20200</v>
      </c>
      <c r="F221" s="36">
        <f>D221*1.5</f>
        <v>30300</v>
      </c>
      <c r="G221" s="37">
        <f>E221*1.5</f>
        <v>30300</v>
      </c>
      <c r="H221" s="13">
        <f>D221*2</f>
        <v>40400</v>
      </c>
      <c r="I221" s="14">
        <f>E221*2</f>
        <v>40400</v>
      </c>
    </row>
    <row r="222" spans="1:9" ht="15.6" customHeight="1" x14ac:dyDescent="0.25">
      <c r="A222" s="147"/>
      <c r="B222" s="198">
        <v>3</v>
      </c>
      <c r="C222" s="199"/>
      <c r="D222" s="15">
        <v>20490</v>
      </c>
      <c r="E222" s="79">
        <v>20200</v>
      </c>
      <c r="F222" s="38">
        <f>D221*1.5+490</f>
        <v>30790</v>
      </c>
      <c r="G222" s="39">
        <f>E222*1.5</f>
        <v>30300</v>
      </c>
      <c r="H222" s="15">
        <f>E222*2+870</f>
        <v>41270</v>
      </c>
      <c r="I222" s="16">
        <f>E222*2</f>
        <v>40400</v>
      </c>
    </row>
    <row r="223" spans="1:9" ht="15.6" customHeight="1" thickBot="1" x14ac:dyDescent="0.3">
      <c r="A223" s="148"/>
      <c r="B223" s="200">
        <v>4</v>
      </c>
      <c r="C223" s="201"/>
      <c r="D223" s="44">
        <v>0</v>
      </c>
      <c r="E223" s="80">
        <v>12490</v>
      </c>
      <c r="F223" s="42"/>
      <c r="G223" s="43">
        <f>30300/10*6+670</f>
        <v>18850</v>
      </c>
      <c r="H223" s="44"/>
      <c r="I223" s="45">
        <f>H221/10*6+870</f>
        <v>25110</v>
      </c>
    </row>
    <row r="224" spans="1:9" ht="15.6" customHeight="1" x14ac:dyDescent="0.25">
      <c r="A224" s="146" t="s">
        <v>44</v>
      </c>
      <c r="B224" s="190" t="s">
        <v>91</v>
      </c>
      <c r="C224" s="191"/>
      <c r="D224" s="17">
        <v>20200</v>
      </c>
      <c r="E224" s="3">
        <v>0</v>
      </c>
      <c r="F224" s="36">
        <f>D224*1.5</f>
        <v>30300</v>
      </c>
      <c r="G224" s="49">
        <v>0</v>
      </c>
      <c r="H224" s="13">
        <f>D224*2</f>
        <v>40400</v>
      </c>
      <c r="I224" s="14">
        <v>0</v>
      </c>
    </row>
    <row r="225" spans="1:9" ht="15.6" customHeight="1" x14ac:dyDescent="0.25">
      <c r="A225" s="147"/>
      <c r="B225" s="192">
        <v>2</v>
      </c>
      <c r="C225" s="193"/>
      <c r="D225" s="18">
        <v>20200</v>
      </c>
      <c r="E225" s="6">
        <v>0</v>
      </c>
      <c r="F225" s="38">
        <f>D225*1.5</f>
        <v>30300</v>
      </c>
      <c r="G225" s="28">
        <v>0</v>
      </c>
      <c r="H225" s="15">
        <f>D225*2</f>
        <v>40400</v>
      </c>
      <c r="I225" s="16">
        <v>0</v>
      </c>
    </row>
    <row r="226" spans="1:9" ht="15.6" customHeight="1" thickBot="1" x14ac:dyDescent="0.3">
      <c r="A226" s="147"/>
      <c r="B226" s="194">
        <v>3</v>
      </c>
      <c r="C226" s="195"/>
      <c r="D226" s="19">
        <f>20070+420</f>
        <v>20490</v>
      </c>
      <c r="E226" s="10">
        <v>0</v>
      </c>
      <c r="F226" s="42">
        <f>D225*1.5+670</f>
        <v>30970</v>
      </c>
      <c r="G226" s="29">
        <v>0</v>
      </c>
      <c r="H226" s="44">
        <f>D225*2+870</f>
        <v>41270</v>
      </c>
      <c r="I226" s="45">
        <v>0</v>
      </c>
    </row>
    <row r="227" spans="1:9" ht="15.6" customHeight="1" x14ac:dyDescent="0.25">
      <c r="A227" s="147"/>
      <c r="B227" s="196" t="s">
        <v>92</v>
      </c>
      <c r="C227" s="197"/>
      <c r="D227" s="13">
        <v>20200</v>
      </c>
      <c r="E227" s="58">
        <v>20200</v>
      </c>
      <c r="F227" s="36">
        <f>D227*1.5</f>
        <v>30300</v>
      </c>
      <c r="G227" s="37">
        <f>E227*1.5</f>
        <v>30300</v>
      </c>
      <c r="H227" s="13">
        <f>D227*2</f>
        <v>40400</v>
      </c>
      <c r="I227" s="14">
        <f>E227*2</f>
        <v>40400</v>
      </c>
    </row>
    <row r="228" spans="1:9" ht="15.6" customHeight="1" x14ac:dyDescent="0.25">
      <c r="A228" s="147"/>
      <c r="B228" s="198">
        <v>3</v>
      </c>
      <c r="C228" s="199"/>
      <c r="D228" s="15">
        <v>20490</v>
      </c>
      <c r="E228" s="79">
        <v>20200</v>
      </c>
      <c r="F228" s="38">
        <f>D227*1.5+490</f>
        <v>30790</v>
      </c>
      <c r="G228" s="39">
        <f>E228*1.5</f>
        <v>30300</v>
      </c>
      <c r="H228" s="15">
        <f>E228*2+870</f>
        <v>41270</v>
      </c>
      <c r="I228" s="16">
        <f>E228*2</f>
        <v>40400</v>
      </c>
    </row>
    <row r="229" spans="1:9" ht="15.6" customHeight="1" thickBot="1" x14ac:dyDescent="0.3">
      <c r="A229" s="148"/>
      <c r="B229" s="200">
        <v>4</v>
      </c>
      <c r="C229" s="201"/>
      <c r="D229" s="44">
        <v>0</v>
      </c>
      <c r="E229" s="80">
        <v>12490</v>
      </c>
      <c r="F229" s="42"/>
      <c r="G229" s="43">
        <f>30300/10*6+670</f>
        <v>18850</v>
      </c>
      <c r="H229" s="44"/>
      <c r="I229" s="45">
        <f>H227/10*6+870</f>
        <v>25110</v>
      </c>
    </row>
    <row r="230" spans="1:9" ht="14.25" customHeight="1" x14ac:dyDescent="0.25">
      <c r="A230" s="146" t="s">
        <v>45</v>
      </c>
      <c r="B230" s="190" t="s">
        <v>91</v>
      </c>
      <c r="C230" s="191"/>
      <c r="D230" s="17">
        <v>20200</v>
      </c>
      <c r="E230" s="3">
        <v>0</v>
      </c>
      <c r="F230" s="36">
        <f>D230*1.5</f>
        <v>30300</v>
      </c>
      <c r="G230" s="49">
        <v>0</v>
      </c>
      <c r="H230" s="13">
        <f>D230*2</f>
        <v>40400</v>
      </c>
      <c r="I230" s="14">
        <v>0</v>
      </c>
    </row>
    <row r="231" spans="1:9" ht="14.25" customHeight="1" x14ac:dyDescent="0.25">
      <c r="A231" s="147"/>
      <c r="B231" s="192">
        <v>2</v>
      </c>
      <c r="C231" s="193"/>
      <c r="D231" s="18">
        <v>20200</v>
      </c>
      <c r="E231" s="6">
        <v>0</v>
      </c>
      <c r="F231" s="38">
        <f>D231*1.5</f>
        <v>30300</v>
      </c>
      <c r="G231" s="28">
        <v>0</v>
      </c>
      <c r="H231" s="15">
        <f>D231*2</f>
        <v>40400</v>
      </c>
      <c r="I231" s="16">
        <v>0</v>
      </c>
    </row>
    <row r="232" spans="1:9" ht="14.25" customHeight="1" thickBot="1" x14ac:dyDescent="0.3">
      <c r="A232" s="147"/>
      <c r="B232" s="194">
        <v>3</v>
      </c>
      <c r="C232" s="195"/>
      <c r="D232" s="19">
        <f>20070+420</f>
        <v>20490</v>
      </c>
      <c r="E232" s="10">
        <v>0</v>
      </c>
      <c r="F232" s="42">
        <f>D231*1.5+670</f>
        <v>30970</v>
      </c>
      <c r="G232" s="29">
        <v>0</v>
      </c>
      <c r="H232" s="44">
        <f>D231*2+870</f>
        <v>41270</v>
      </c>
      <c r="I232" s="45">
        <v>0</v>
      </c>
    </row>
    <row r="233" spans="1:9" ht="14.25" customHeight="1" x14ac:dyDescent="0.25">
      <c r="A233" s="147"/>
      <c r="B233" s="196" t="s">
        <v>92</v>
      </c>
      <c r="C233" s="197"/>
      <c r="D233" s="47">
        <v>20200</v>
      </c>
      <c r="E233" s="48">
        <f t="shared" si="43"/>
        <v>0</v>
      </c>
      <c r="F233" s="36">
        <f>D233*2</f>
        <v>40400</v>
      </c>
      <c r="G233" s="14">
        <f t="shared" si="43"/>
        <v>0</v>
      </c>
      <c r="H233" s="13">
        <f>D233*3</f>
        <v>60600</v>
      </c>
      <c r="I233" s="14">
        <f t="shared" si="43"/>
        <v>0</v>
      </c>
    </row>
    <row r="234" spans="1:9" ht="14.25" customHeight="1" thickBot="1" x14ac:dyDescent="0.3">
      <c r="A234" s="148"/>
      <c r="B234" s="200">
        <v>3</v>
      </c>
      <c r="C234" s="201"/>
      <c r="D234" s="44">
        <v>20490</v>
      </c>
      <c r="E234" s="45">
        <f t="shared" si="43"/>
        <v>0</v>
      </c>
      <c r="F234" s="42">
        <f>D233*2+670</f>
        <v>41070</v>
      </c>
      <c r="G234" s="45">
        <f t="shared" si="43"/>
        <v>0</v>
      </c>
      <c r="H234" s="44">
        <f>D234*3+870</f>
        <v>62340</v>
      </c>
      <c r="I234" s="45">
        <f t="shared" si="43"/>
        <v>0</v>
      </c>
    </row>
    <row r="235" spans="1:9" ht="14.25" customHeight="1" x14ac:dyDescent="0.25">
      <c r="A235" s="146" t="s">
        <v>56</v>
      </c>
      <c r="B235" s="190" t="s">
        <v>91</v>
      </c>
      <c r="C235" s="191"/>
      <c r="D235" s="17">
        <v>20200</v>
      </c>
      <c r="E235" s="3">
        <v>0</v>
      </c>
      <c r="F235" s="36">
        <f>D235*1.5</f>
        <v>30300</v>
      </c>
      <c r="G235" s="49">
        <v>0</v>
      </c>
      <c r="H235" s="13">
        <f>D235*2</f>
        <v>40400</v>
      </c>
      <c r="I235" s="14">
        <v>0</v>
      </c>
    </row>
    <row r="236" spans="1:9" ht="14.25" customHeight="1" x14ac:dyDescent="0.25">
      <c r="A236" s="147"/>
      <c r="B236" s="192">
        <v>2</v>
      </c>
      <c r="C236" s="193"/>
      <c r="D236" s="18">
        <v>20200</v>
      </c>
      <c r="E236" s="6">
        <v>0</v>
      </c>
      <c r="F236" s="38">
        <f>D236*1.5</f>
        <v>30300</v>
      </c>
      <c r="G236" s="28">
        <v>0</v>
      </c>
      <c r="H236" s="15">
        <f>D236*2</f>
        <v>40400</v>
      </c>
      <c r="I236" s="16">
        <v>0</v>
      </c>
    </row>
    <row r="237" spans="1:9" ht="14.25" customHeight="1" thickBot="1" x14ac:dyDescent="0.3">
      <c r="A237" s="147"/>
      <c r="B237" s="194">
        <v>3</v>
      </c>
      <c r="C237" s="195"/>
      <c r="D237" s="19">
        <f>20070+420</f>
        <v>20490</v>
      </c>
      <c r="E237" s="10">
        <v>0</v>
      </c>
      <c r="F237" s="42">
        <f>D236*1.5+670</f>
        <v>30970</v>
      </c>
      <c r="G237" s="29">
        <v>0</v>
      </c>
      <c r="H237" s="44">
        <f>D236*2+870</f>
        <v>41270</v>
      </c>
      <c r="I237" s="45">
        <v>0</v>
      </c>
    </row>
    <row r="238" spans="1:9" ht="14.25" customHeight="1" x14ac:dyDescent="0.25">
      <c r="A238" s="147"/>
      <c r="B238" s="196" t="s">
        <v>92</v>
      </c>
      <c r="C238" s="197"/>
      <c r="D238" s="13">
        <v>20200</v>
      </c>
      <c r="E238" s="58">
        <v>20200</v>
      </c>
      <c r="F238" s="36">
        <f>D238*1.5</f>
        <v>30300</v>
      </c>
      <c r="G238" s="37">
        <f>E238*1.5</f>
        <v>30300</v>
      </c>
      <c r="H238" s="13">
        <f>D238*2</f>
        <v>40400</v>
      </c>
      <c r="I238" s="14">
        <f>E238*2</f>
        <v>40400</v>
      </c>
    </row>
    <row r="239" spans="1:9" ht="14.25" customHeight="1" x14ac:dyDescent="0.25">
      <c r="A239" s="147"/>
      <c r="B239" s="198">
        <v>3</v>
      </c>
      <c r="C239" s="199"/>
      <c r="D239" s="15">
        <v>20490</v>
      </c>
      <c r="E239" s="79">
        <v>20200</v>
      </c>
      <c r="F239" s="38">
        <f>D238*1.5+490</f>
        <v>30790</v>
      </c>
      <c r="G239" s="39">
        <f>E239*1.5</f>
        <v>30300</v>
      </c>
      <c r="H239" s="15">
        <f>E239*2+870</f>
        <v>41270</v>
      </c>
      <c r="I239" s="16">
        <f>E239*2</f>
        <v>40400</v>
      </c>
    </row>
    <row r="240" spans="1:9" ht="14.25" customHeight="1" thickBot="1" x14ac:dyDescent="0.3">
      <c r="A240" s="148"/>
      <c r="B240" s="200">
        <v>4</v>
      </c>
      <c r="C240" s="201"/>
      <c r="D240" s="44">
        <v>0</v>
      </c>
      <c r="E240" s="80">
        <v>12490</v>
      </c>
      <c r="F240" s="42"/>
      <c r="G240" s="43">
        <f>30300/10*6+670</f>
        <v>18850</v>
      </c>
      <c r="H240" s="44"/>
      <c r="I240" s="45">
        <f>H238/10*6+870</f>
        <v>25110</v>
      </c>
    </row>
    <row r="241" spans="1:9" ht="14.25" customHeight="1" x14ac:dyDescent="0.25">
      <c r="A241" s="146" t="s">
        <v>46</v>
      </c>
      <c r="B241" s="190" t="s">
        <v>91</v>
      </c>
      <c r="C241" s="191"/>
      <c r="D241" s="17">
        <v>20200</v>
      </c>
      <c r="E241" s="3">
        <v>0</v>
      </c>
      <c r="F241" s="36">
        <f>D241*1.5</f>
        <v>30300</v>
      </c>
      <c r="G241" s="49">
        <v>0</v>
      </c>
      <c r="H241" s="13">
        <f>D241*2</f>
        <v>40400</v>
      </c>
      <c r="I241" s="14">
        <v>0</v>
      </c>
    </row>
    <row r="242" spans="1:9" ht="14.25" customHeight="1" x14ac:dyDescent="0.25">
      <c r="A242" s="147"/>
      <c r="B242" s="192">
        <v>2</v>
      </c>
      <c r="C242" s="193"/>
      <c r="D242" s="18">
        <v>20200</v>
      </c>
      <c r="E242" s="6">
        <v>0</v>
      </c>
      <c r="F242" s="38">
        <f>D242*1.5</f>
        <v>30300</v>
      </c>
      <c r="G242" s="28">
        <v>0</v>
      </c>
      <c r="H242" s="15">
        <f>D242*2</f>
        <v>40400</v>
      </c>
      <c r="I242" s="16">
        <v>0</v>
      </c>
    </row>
    <row r="243" spans="1:9" ht="14.25" customHeight="1" thickBot="1" x14ac:dyDescent="0.3">
      <c r="A243" s="147"/>
      <c r="B243" s="194">
        <v>3</v>
      </c>
      <c r="C243" s="195"/>
      <c r="D243" s="19">
        <f>20070+420</f>
        <v>20490</v>
      </c>
      <c r="E243" s="10">
        <v>0</v>
      </c>
      <c r="F243" s="42">
        <f>D242*1.5+670</f>
        <v>30970</v>
      </c>
      <c r="G243" s="29">
        <v>0</v>
      </c>
      <c r="H243" s="44">
        <f>D242*2+870</f>
        <v>41270</v>
      </c>
      <c r="I243" s="45">
        <v>0</v>
      </c>
    </row>
    <row r="244" spans="1:9" ht="14.25" customHeight="1" x14ac:dyDescent="0.25">
      <c r="A244" s="147"/>
      <c r="B244" s="196" t="s">
        <v>92</v>
      </c>
      <c r="C244" s="197"/>
      <c r="D244" s="13">
        <v>20200</v>
      </c>
      <c r="E244" s="58">
        <v>20200</v>
      </c>
      <c r="F244" s="36">
        <f>D244*1.5</f>
        <v>30300</v>
      </c>
      <c r="G244" s="37">
        <f>E244*1.5</f>
        <v>30300</v>
      </c>
      <c r="H244" s="13">
        <f>D244*2</f>
        <v>40400</v>
      </c>
      <c r="I244" s="14">
        <f>E244*2</f>
        <v>40400</v>
      </c>
    </row>
    <row r="245" spans="1:9" ht="14.25" customHeight="1" x14ac:dyDescent="0.25">
      <c r="A245" s="147"/>
      <c r="B245" s="198">
        <v>3</v>
      </c>
      <c r="C245" s="199"/>
      <c r="D245" s="15">
        <v>20490</v>
      </c>
      <c r="E245" s="79">
        <v>20200</v>
      </c>
      <c r="F245" s="38">
        <f>D244*1.5+490</f>
        <v>30790</v>
      </c>
      <c r="G245" s="39">
        <f>E245*1.5</f>
        <v>30300</v>
      </c>
      <c r="H245" s="15">
        <f>E245*2+870</f>
        <v>41270</v>
      </c>
      <c r="I245" s="16">
        <f>E245*2</f>
        <v>40400</v>
      </c>
    </row>
    <row r="246" spans="1:9" ht="14.25" customHeight="1" thickBot="1" x14ac:dyDescent="0.3">
      <c r="A246" s="148"/>
      <c r="B246" s="200">
        <v>4</v>
      </c>
      <c r="C246" s="201"/>
      <c r="D246" s="44">
        <v>0</v>
      </c>
      <c r="E246" s="80">
        <v>12490</v>
      </c>
      <c r="F246" s="42"/>
      <c r="G246" s="43">
        <f>30300/10*6+670</f>
        <v>18850</v>
      </c>
      <c r="H246" s="44"/>
      <c r="I246" s="45">
        <f>H244/10*6+870</f>
        <v>25110</v>
      </c>
    </row>
    <row r="247" spans="1:9" ht="14.25" customHeight="1" x14ac:dyDescent="0.2">
      <c r="A247" s="146" t="s">
        <v>47</v>
      </c>
      <c r="B247" s="190" t="s">
        <v>91</v>
      </c>
      <c r="C247" s="191"/>
      <c r="D247" s="13">
        <v>18200</v>
      </c>
      <c r="E247" s="14">
        <f>C247*1.5</f>
        <v>0</v>
      </c>
      <c r="F247" s="36">
        <f>D247*1.5</f>
        <v>27300</v>
      </c>
      <c r="G247" s="14">
        <f>E247*1.5</f>
        <v>0</v>
      </c>
      <c r="H247" s="13">
        <f>D247*2</f>
        <v>36400</v>
      </c>
      <c r="I247" s="14">
        <f t="shared" ref="I247" si="47">G247*1.5</f>
        <v>0</v>
      </c>
    </row>
    <row r="248" spans="1:9" ht="14.25" customHeight="1" x14ac:dyDescent="0.2">
      <c r="A248" s="147"/>
      <c r="B248" s="192">
        <v>2</v>
      </c>
      <c r="C248" s="193"/>
      <c r="D248" s="47">
        <v>18200</v>
      </c>
      <c r="E248" s="48">
        <v>0</v>
      </c>
      <c r="F248" s="38">
        <f>D248*1.5</f>
        <v>27300</v>
      </c>
      <c r="G248" s="48">
        <v>0</v>
      </c>
      <c r="H248" s="47">
        <f>D248*2</f>
        <v>36400</v>
      </c>
      <c r="I248" s="48">
        <v>0</v>
      </c>
    </row>
    <row r="249" spans="1:9" ht="14.25" customHeight="1" thickBot="1" x14ac:dyDescent="0.25">
      <c r="A249" s="147"/>
      <c r="B249" s="194">
        <v>3</v>
      </c>
      <c r="C249" s="195"/>
      <c r="D249" s="44">
        <v>18490</v>
      </c>
      <c r="E249" s="45">
        <f t="shared" ref="E249" si="48">C249*1.5</f>
        <v>0</v>
      </c>
      <c r="F249" s="42">
        <f>D248*1.5+670</f>
        <v>27970</v>
      </c>
      <c r="G249" s="45">
        <f t="shared" ref="G249" si="49">E249*1.5</f>
        <v>0</v>
      </c>
      <c r="H249" s="44">
        <f>D248*2+870</f>
        <v>37270</v>
      </c>
      <c r="I249" s="45">
        <f t="shared" ref="I249" si="50">G249*1.5</f>
        <v>0</v>
      </c>
    </row>
    <row r="250" spans="1:9" ht="14.25" customHeight="1" x14ac:dyDescent="0.25">
      <c r="A250" s="147"/>
      <c r="B250" s="196" t="s">
        <v>92</v>
      </c>
      <c r="C250" s="197"/>
      <c r="D250" s="13">
        <v>18200</v>
      </c>
      <c r="E250" s="58">
        <v>18200</v>
      </c>
      <c r="F250" s="36">
        <f>D250*1.5</f>
        <v>27300</v>
      </c>
      <c r="G250" s="14">
        <f>E250*1.5</f>
        <v>27300</v>
      </c>
      <c r="H250" s="13">
        <f>D250*2</f>
        <v>36400</v>
      </c>
      <c r="I250" s="14">
        <f>E250*2</f>
        <v>36400</v>
      </c>
    </row>
    <row r="251" spans="1:9" ht="14.25" customHeight="1" x14ac:dyDescent="0.25">
      <c r="A251" s="147"/>
      <c r="B251" s="198">
        <v>3</v>
      </c>
      <c r="C251" s="199"/>
      <c r="D251" s="15">
        <v>18490</v>
      </c>
      <c r="E251" s="79">
        <v>18200</v>
      </c>
      <c r="F251" s="38">
        <f>D250*1.5+670</f>
        <v>27970</v>
      </c>
      <c r="G251" s="16">
        <f>E251*1.5</f>
        <v>27300</v>
      </c>
      <c r="H251" s="15">
        <f>D251*2+870</f>
        <v>37850</v>
      </c>
      <c r="I251" s="16">
        <f>E251*2</f>
        <v>36400</v>
      </c>
    </row>
    <row r="252" spans="1:9" ht="14.25" customHeight="1" thickBot="1" x14ac:dyDescent="0.3">
      <c r="A252" s="148"/>
      <c r="B252" s="200">
        <v>4</v>
      </c>
      <c r="C252" s="201"/>
      <c r="D252" s="44">
        <v>0</v>
      </c>
      <c r="E252" s="80">
        <v>11290</v>
      </c>
      <c r="F252" s="42"/>
      <c r="G252" s="42">
        <f>G250/10*6+670</f>
        <v>17050</v>
      </c>
      <c r="H252" s="44"/>
      <c r="I252" s="45">
        <f>H250/10*6+870</f>
        <v>22710</v>
      </c>
    </row>
    <row r="253" spans="1:9" ht="14.25" customHeight="1" x14ac:dyDescent="0.2">
      <c r="A253" s="146" t="s">
        <v>93</v>
      </c>
      <c r="B253" s="190" t="s">
        <v>91</v>
      </c>
      <c r="C253" s="191"/>
      <c r="D253" s="13">
        <v>18200</v>
      </c>
      <c r="E253" s="14">
        <f>C253*1.5</f>
        <v>0</v>
      </c>
      <c r="F253" s="36">
        <f>D253*1.5</f>
        <v>27300</v>
      </c>
      <c r="G253" s="14">
        <f>E253*1.5</f>
        <v>0</v>
      </c>
      <c r="H253" s="13">
        <f>D253*2</f>
        <v>36400</v>
      </c>
      <c r="I253" s="14">
        <f t="shared" ref="I253" si="51">G253*1.5</f>
        <v>0</v>
      </c>
    </row>
    <row r="254" spans="1:9" ht="14.25" customHeight="1" x14ac:dyDescent="0.2">
      <c r="A254" s="147"/>
      <c r="B254" s="192">
        <v>2</v>
      </c>
      <c r="C254" s="193"/>
      <c r="D254" s="47">
        <v>18200</v>
      </c>
      <c r="E254" s="48">
        <v>0</v>
      </c>
      <c r="F254" s="38">
        <f>D254*1.5</f>
        <v>27300</v>
      </c>
      <c r="G254" s="48">
        <v>0</v>
      </c>
      <c r="H254" s="47">
        <f>D254*2</f>
        <v>36400</v>
      </c>
      <c r="I254" s="48">
        <v>0</v>
      </c>
    </row>
    <row r="255" spans="1:9" ht="14.25" customHeight="1" thickBot="1" x14ac:dyDescent="0.25">
      <c r="A255" s="147"/>
      <c r="B255" s="194">
        <v>3</v>
      </c>
      <c r="C255" s="195"/>
      <c r="D255" s="44">
        <v>18490</v>
      </c>
      <c r="E255" s="45">
        <f t="shared" ref="E255" si="52">C255*1.5</f>
        <v>0</v>
      </c>
      <c r="F255" s="42">
        <f>D254*1.5+670</f>
        <v>27970</v>
      </c>
      <c r="G255" s="45">
        <f t="shared" ref="G255" si="53">E255*1.5</f>
        <v>0</v>
      </c>
      <c r="H255" s="44">
        <f>D254*2+870</f>
        <v>37270</v>
      </c>
      <c r="I255" s="45">
        <f t="shared" ref="I255" si="54">G255*1.5</f>
        <v>0</v>
      </c>
    </row>
    <row r="256" spans="1:9" ht="14.25" customHeight="1" x14ac:dyDescent="0.25">
      <c r="A256" s="147"/>
      <c r="B256" s="196" t="s">
        <v>92</v>
      </c>
      <c r="C256" s="197"/>
      <c r="D256" s="13">
        <v>18200</v>
      </c>
      <c r="E256" s="58">
        <v>18200</v>
      </c>
      <c r="F256" s="36">
        <f>D256*1.5</f>
        <v>27300</v>
      </c>
      <c r="G256" s="14">
        <f>E256*1.5</f>
        <v>27300</v>
      </c>
      <c r="H256" s="13">
        <f>D256*2</f>
        <v>36400</v>
      </c>
      <c r="I256" s="14">
        <f>E256*2</f>
        <v>36400</v>
      </c>
    </row>
    <row r="257" spans="1:9" ht="14.25" customHeight="1" x14ac:dyDescent="0.25">
      <c r="A257" s="147"/>
      <c r="B257" s="198">
        <v>3</v>
      </c>
      <c r="C257" s="199"/>
      <c r="D257" s="15">
        <v>18490</v>
      </c>
      <c r="E257" s="79">
        <v>18200</v>
      </c>
      <c r="F257" s="38">
        <f>D256*1.5+670</f>
        <v>27970</v>
      </c>
      <c r="G257" s="16">
        <f>E257*1.5</f>
        <v>27300</v>
      </c>
      <c r="H257" s="15">
        <f>D257*2+870</f>
        <v>37850</v>
      </c>
      <c r="I257" s="16">
        <f>E257*2</f>
        <v>36400</v>
      </c>
    </row>
    <row r="258" spans="1:9" ht="14.25" customHeight="1" thickBot="1" x14ac:dyDescent="0.3">
      <c r="A258" s="147"/>
      <c r="B258" s="200">
        <v>4</v>
      </c>
      <c r="C258" s="201"/>
      <c r="D258" s="44">
        <v>0</v>
      </c>
      <c r="E258" s="80">
        <v>11290</v>
      </c>
      <c r="F258" s="42"/>
      <c r="G258" s="42">
        <f>G256/10*6+670</f>
        <v>17050</v>
      </c>
      <c r="H258" s="44"/>
      <c r="I258" s="45">
        <f>H256/10*6+870</f>
        <v>22710</v>
      </c>
    </row>
    <row r="259" spans="1:9" ht="14.25" customHeight="1" x14ac:dyDescent="0.25">
      <c r="A259" s="146" t="s">
        <v>48</v>
      </c>
      <c r="B259" s="190" t="s">
        <v>91</v>
      </c>
      <c r="C259" s="191"/>
      <c r="D259" s="17">
        <v>20200</v>
      </c>
      <c r="E259" s="3">
        <v>0</v>
      </c>
      <c r="F259" s="36">
        <f>D259*1.5</f>
        <v>30300</v>
      </c>
      <c r="G259" s="49">
        <v>0</v>
      </c>
      <c r="H259" s="13">
        <f>D259*2</f>
        <v>40400</v>
      </c>
      <c r="I259" s="14">
        <v>0</v>
      </c>
    </row>
    <row r="260" spans="1:9" ht="14.25" customHeight="1" x14ac:dyDescent="0.25">
      <c r="A260" s="147"/>
      <c r="B260" s="192">
        <v>2</v>
      </c>
      <c r="C260" s="193"/>
      <c r="D260" s="18">
        <v>20200</v>
      </c>
      <c r="E260" s="6">
        <v>0</v>
      </c>
      <c r="F260" s="38">
        <f>D260*1.5</f>
        <v>30300</v>
      </c>
      <c r="G260" s="28">
        <v>0</v>
      </c>
      <c r="H260" s="15">
        <f>D260*2</f>
        <v>40400</v>
      </c>
      <c r="I260" s="16">
        <v>0</v>
      </c>
    </row>
    <row r="261" spans="1:9" ht="14.25" customHeight="1" thickBot="1" x14ac:dyDescent="0.3">
      <c r="A261" s="147"/>
      <c r="B261" s="194">
        <v>3</v>
      </c>
      <c r="C261" s="195"/>
      <c r="D261" s="19">
        <f>20070+420</f>
        <v>20490</v>
      </c>
      <c r="E261" s="10">
        <v>0</v>
      </c>
      <c r="F261" s="42">
        <f>D260*1.5+670</f>
        <v>30970</v>
      </c>
      <c r="G261" s="29">
        <v>0</v>
      </c>
      <c r="H261" s="44">
        <f>D260*2+870</f>
        <v>41270</v>
      </c>
      <c r="I261" s="45">
        <v>0</v>
      </c>
    </row>
    <row r="262" spans="1:9" ht="14.25" customHeight="1" x14ac:dyDescent="0.25">
      <c r="A262" s="147"/>
      <c r="B262" s="196" t="s">
        <v>92</v>
      </c>
      <c r="C262" s="197"/>
      <c r="D262" s="13">
        <v>20200</v>
      </c>
      <c r="E262" s="58">
        <v>20200</v>
      </c>
      <c r="F262" s="36">
        <f>D262*1.5</f>
        <v>30300</v>
      </c>
      <c r="G262" s="37">
        <f>E262*1.5</f>
        <v>30300</v>
      </c>
      <c r="H262" s="13">
        <f>D262*2</f>
        <v>40400</v>
      </c>
      <c r="I262" s="14">
        <f>E262*2</f>
        <v>40400</v>
      </c>
    </row>
    <row r="263" spans="1:9" ht="14.25" customHeight="1" x14ac:dyDescent="0.25">
      <c r="A263" s="147"/>
      <c r="B263" s="198">
        <v>3</v>
      </c>
      <c r="C263" s="199"/>
      <c r="D263" s="15">
        <v>20490</v>
      </c>
      <c r="E263" s="79">
        <v>20200</v>
      </c>
      <c r="F263" s="38">
        <f>D262*1.5+490</f>
        <v>30790</v>
      </c>
      <c r="G263" s="39">
        <f>E263*1.5</f>
        <v>30300</v>
      </c>
      <c r="H263" s="15">
        <f>E263*2+870</f>
        <v>41270</v>
      </c>
      <c r="I263" s="16">
        <f>E263*2</f>
        <v>40400</v>
      </c>
    </row>
    <row r="264" spans="1:9" ht="14.25" customHeight="1" thickBot="1" x14ac:dyDescent="0.3">
      <c r="A264" s="148"/>
      <c r="B264" s="200">
        <v>4</v>
      </c>
      <c r="C264" s="201"/>
      <c r="D264" s="44">
        <v>0</v>
      </c>
      <c r="E264" s="80">
        <v>12490</v>
      </c>
      <c r="F264" s="42"/>
      <c r="G264" s="43">
        <f>30300/10*6+670</f>
        <v>18850</v>
      </c>
      <c r="H264" s="44"/>
      <c r="I264" s="45">
        <f>H262/10*6+870</f>
        <v>25110</v>
      </c>
    </row>
    <row r="265" spans="1:9" ht="14.25" customHeight="1" x14ac:dyDescent="0.25">
      <c r="A265" s="146" t="s">
        <v>49</v>
      </c>
      <c r="B265" s="190" t="s">
        <v>91</v>
      </c>
      <c r="C265" s="191"/>
      <c r="D265" s="17">
        <v>20200</v>
      </c>
      <c r="E265" s="3">
        <v>0</v>
      </c>
      <c r="F265" s="36">
        <f>D265*1.5</f>
        <v>30300</v>
      </c>
      <c r="G265" s="49">
        <v>0</v>
      </c>
      <c r="H265" s="13">
        <f>D265*2</f>
        <v>40400</v>
      </c>
      <c r="I265" s="14">
        <v>0</v>
      </c>
    </row>
    <row r="266" spans="1:9" ht="14.25" customHeight="1" x14ac:dyDescent="0.25">
      <c r="A266" s="147"/>
      <c r="B266" s="192">
        <v>2</v>
      </c>
      <c r="C266" s="193"/>
      <c r="D266" s="18">
        <v>20200</v>
      </c>
      <c r="E266" s="6">
        <v>0</v>
      </c>
      <c r="F266" s="38">
        <f>D266*1.5</f>
        <v>30300</v>
      </c>
      <c r="G266" s="28">
        <v>0</v>
      </c>
      <c r="H266" s="15">
        <f>D266*2</f>
        <v>40400</v>
      </c>
      <c r="I266" s="16">
        <v>0</v>
      </c>
    </row>
    <row r="267" spans="1:9" ht="14.25" customHeight="1" thickBot="1" x14ac:dyDescent="0.3">
      <c r="A267" s="147"/>
      <c r="B267" s="194">
        <v>3</v>
      </c>
      <c r="C267" s="195"/>
      <c r="D267" s="19">
        <f>20070+420</f>
        <v>20490</v>
      </c>
      <c r="E267" s="10">
        <v>0</v>
      </c>
      <c r="F267" s="42">
        <f>D266*1.5+670</f>
        <v>30970</v>
      </c>
      <c r="G267" s="29">
        <v>0</v>
      </c>
      <c r="H267" s="44">
        <f>D266*2+870</f>
        <v>41270</v>
      </c>
      <c r="I267" s="45">
        <v>0</v>
      </c>
    </row>
    <row r="268" spans="1:9" ht="14.25" customHeight="1" x14ac:dyDescent="0.25">
      <c r="A268" s="147"/>
      <c r="B268" s="204" t="s">
        <v>92</v>
      </c>
      <c r="C268" s="205"/>
      <c r="D268" s="13">
        <v>20200</v>
      </c>
      <c r="E268" s="58">
        <v>20200</v>
      </c>
      <c r="F268" s="36">
        <f>D268*1.5</f>
        <v>30300</v>
      </c>
      <c r="G268" s="37">
        <f>E268*1.5</f>
        <v>30300</v>
      </c>
      <c r="H268" s="13">
        <f>D268*2</f>
        <v>40400</v>
      </c>
      <c r="I268" s="14">
        <f>E268*2</f>
        <v>40400</v>
      </c>
    </row>
    <row r="269" spans="1:9" ht="14.25" customHeight="1" x14ac:dyDescent="0.25">
      <c r="A269" s="147"/>
      <c r="B269" s="206">
        <v>3</v>
      </c>
      <c r="C269" s="207"/>
      <c r="D269" s="15">
        <v>20490</v>
      </c>
      <c r="E269" s="79">
        <v>20200</v>
      </c>
      <c r="F269" s="38">
        <f>D268*1.5+490</f>
        <v>30790</v>
      </c>
      <c r="G269" s="39">
        <f>E269*1.5</f>
        <v>30300</v>
      </c>
      <c r="H269" s="15">
        <f>E269*2+870</f>
        <v>41270</v>
      </c>
      <c r="I269" s="16">
        <f>E269*2</f>
        <v>40400</v>
      </c>
    </row>
    <row r="270" spans="1:9" ht="14.25" customHeight="1" thickBot="1" x14ac:dyDescent="0.3">
      <c r="A270" s="148"/>
      <c r="B270" s="208">
        <v>4</v>
      </c>
      <c r="C270" s="209"/>
      <c r="D270" s="44">
        <v>0</v>
      </c>
      <c r="E270" s="80">
        <v>12490</v>
      </c>
      <c r="F270" s="42"/>
      <c r="G270" s="43">
        <f>30300/10*6+670</f>
        <v>18850</v>
      </c>
      <c r="H270" s="44"/>
      <c r="I270" s="45">
        <f>H268/10*6+870</f>
        <v>25110</v>
      </c>
    </row>
    <row r="271" spans="1:9" ht="14.45" customHeight="1" x14ac:dyDescent="0.25">
      <c r="A271" s="146" t="s">
        <v>50</v>
      </c>
      <c r="B271" s="190" t="s">
        <v>91</v>
      </c>
      <c r="C271" s="191"/>
      <c r="D271" s="17">
        <v>20200</v>
      </c>
      <c r="E271" s="3">
        <v>0</v>
      </c>
      <c r="F271" s="36">
        <f>D271*1.5</f>
        <v>30300</v>
      </c>
      <c r="G271" s="49">
        <v>0</v>
      </c>
      <c r="H271" s="13">
        <f>D271*2</f>
        <v>40400</v>
      </c>
      <c r="I271" s="14">
        <v>0</v>
      </c>
    </row>
    <row r="272" spans="1:9" ht="14.45" customHeight="1" x14ac:dyDescent="0.25">
      <c r="A272" s="147"/>
      <c r="B272" s="192">
        <v>2</v>
      </c>
      <c r="C272" s="193"/>
      <c r="D272" s="18">
        <v>20200</v>
      </c>
      <c r="E272" s="6">
        <v>0</v>
      </c>
      <c r="F272" s="38">
        <f>D272*1.5</f>
        <v>30300</v>
      </c>
      <c r="G272" s="28">
        <v>0</v>
      </c>
      <c r="H272" s="15">
        <f>D272*2</f>
        <v>40400</v>
      </c>
      <c r="I272" s="16">
        <v>0</v>
      </c>
    </row>
    <row r="273" spans="1:9" ht="14.45" customHeight="1" thickBot="1" x14ac:dyDescent="0.3">
      <c r="A273" s="147"/>
      <c r="B273" s="194">
        <v>3</v>
      </c>
      <c r="C273" s="195"/>
      <c r="D273" s="19">
        <f>20070+420</f>
        <v>20490</v>
      </c>
      <c r="E273" s="10">
        <v>0</v>
      </c>
      <c r="F273" s="42">
        <f>D272*1.5+670</f>
        <v>30970</v>
      </c>
      <c r="G273" s="29">
        <v>0</v>
      </c>
      <c r="H273" s="44">
        <f>D272*2+870</f>
        <v>41270</v>
      </c>
      <c r="I273" s="45">
        <v>0</v>
      </c>
    </row>
    <row r="274" spans="1:9" ht="14.45" customHeight="1" x14ac:dyDescent="0.25">
      <c r="A274" s="147"/>
      <c r="B274" s="196" t="s">
        <v>92</v>
      </c>
      <c r="C274" s="197"/>
      <c r="D274" s="47">
        <v>20200</v>
      </c>
      <c r="E274" s="48">
        <v>0</v>
      </c>
      <c r="F274" s="36">
        <f>D274*2</f>
        <v>40400</v>
      </c>
      <c r="G274" s="14">
        <v>0</v>
      </c>
      <c r="H274" s="13">
        <f>D274*3</f>
        <v>60600</v>
      </c>
      <c r="I274" s="14">
        <v>0</v>
      </c>
    </row>
    <row r="275" spans="1:9" ht="14.45" customHeight="1" thickBot="1" x14ac:dyDescent="0.3">
      <c r="A275" s="147"/>
      <c r="B275" s="200">
        <v>3</v>
      </c>
      <c r="C275" s="201"/>
      <c r="D275" s="40">
        <v>20490</v>
      </c>
      <c r="E275" s="41">
        <v>0</v>
      </c>
      <c r="F275" s="42">
        <f>D274*2+670</f>
        <v>41070</v>
      </c>
      <c r="G275" s="45">
        <v>0</v>
      </c>
      <c r="H275" s="44">
        <f>D274*3+870</f>
        <v>61470</v>
      </c>
      <c r="I275" s="45">
        <v>0</v>
      </c>
    </row>
    <row r="276" spans="1:9" ht="14.45" customHeight="1" x14ac:dyDescent="0.25">
      <c r="A276" s="159" t="s">
        <v>57</v>
      </c>
      <c r="B276" s="190" t="s">
        <v>91</v>
      </c>
      <c r="C276" s="191"/>
      <c r="D276" s="17">
        <v>20200</v>
      </c>
      <c r="E276" s="3">
        <v>0</v>
      </c>
      <c r="F276" s="36">
        <f>D276*1.5</f>
        <v>30300</v>
      </c>
      <c r="G276" s="49">
        <v>0</v>
      </c>
      <c r="H276" s="13">
        <f>D276*2</f>
        <v>40400</v>
      </c>
      <c r="I276" s="14">
        <v>0</v>
      </c>
    </row>
    <row r="277" spans="1:9" ht="14.45" customHeight="1" x14ac:dyDescent="0.25">
      <c r="A277" s="160"/>
      <c r="B277" s="192">
        <v>2</v>
      </c>
      <c r="C277" s="193"/>
      <c r="D277" s="18">
        <v>20200</v>
      </c>
      <c r="E277" s="6">
        <v>0</v>
      </c>
      <c r="F277" s="38">
        <f>D277*1.5</f>
        <v>30300</v>
      </c>
      <c r="G277" s="28">
        <v>0</v>
      </c>
      <c r="H277" s="15">
        <f>D277*2</f>
        <v>40400</v>
      </c>
      <c r="I277" s="16">
        <v>0</v>
      </c>
    </row>
    <row r="278" spans="1:9" ht="14.45" customHeight="1" thickBot="1" x14ac:dyDescent="0.3">
      <c r="A278" s="160"/>
      <c r="B278" s="194">
        <v>3</v>
      </c>
      <c r="C278" s="195"/>
      <c r="D278" s="19">
        <f>20070+420</f>
        <v>20490</v>
      </c>
      <c r="E278" s="10">
        <v>0</v>
      </c>
      <c r="F278" s="42">
        <f>D277*1.5+670</f>
        <v>30970</v>
      </c>
      <c r="G278" s="29">
        <v>0</v>
      </c>
      <c r="H278" s="44">
        <f>D277*2+870</f>
        <v>41270</v>
      </c>
      <c r="I278" s="45">
        <v>0</v>
      </c>
    </row>
    <row r="279" spans="1:9" ht="14.45" customHeight="1" x14ac:dyDescent="0.25">
      <c r="A279" s="160"/>
      <c r="B279" s="210" t="s">
        <v>92</v>
      </c>
      <c r="C279" s="197"/>
      <c r="D279" s="13">
        <v>20200</v>
      </c>
      <c r="E279" s="58">
        <v>20200</v>
      </c>
      <c r="F279" s="36">
        <f>D279*1.5</f>
        <v>30300</v>
      </c>
      <c r="G279" s="37">
        <f>E279*1.5</f>
        <v>30300</v>
      </c>
      <c r="H279" s="13">
        <f>D279*2</f>
        <v>40400</v>
      </c>
      <c r="I279" s="14">
        <f>E279*2</f>
        <v>40400</v>
      </c>
    </row>
    <row r="280" spans="1:9" ht="14.45" customHeight="1" x14ac:dyDescent="0.25">
      <c r="A280" s="160"/>
      <c r="B280" s="198">
        <v>3</v>
      </c>
      <c r="C280" s="199"/>
      <c r="D280" s="15">
        <v>20490</v>
      </c>
      <c r="E280" s="79">
        <v>20200</v>
      </c>
      <c r="F280" s="38">
        <f>D279*1.5+490</f>
        <v>30790</v>
      </c>
      <c r="G280" s="39">
        <f>E280*1.5</f>
        <v>30300</v>
      </c>
      <c r="H280" s="15">
        <f>E280*2+870</f>
        <v>41270</v>
      </c>
      <c r="I280" s="16">
        <f>E280*2</f>
        <v>40400</v>
      </c>
    </row>
    <row r="281" spans="1:9" ht="14.45" customHeight="1" thickBot="1" x14ac:dyDescent="0.3">
      <c r="A281" s="161"/>
      <c r="B281" s="200">
        <v>4</v>
      </c>
      <c r="C281" s="201"/>
      <c r="D281" s="44">
        <v>0</v>
      </c>
      <c r="E281" s="80">
        <v>12490</v>
      </c>
      <c r="F281" s="42"/>
      <c r="G281" s="43">
        <f>30300/10*6+670</f>
        <v>18850</v>
      </c>
      <c r="H281" s="44"/>
      <c r="I281" s="45">
        <f>H279/10*6+870</f>
        <v>25110</v>
      </c>
    </row>
    <row r="282" spans="1:9" ht="15.6" customHeight="1" thickBot="1" x14ac:dyDescent="0.3">
      <c r="A282" s="186" t="s">
        <v>126</v>
      </c>
      <c r="B282" s="187"/>
      <c r="C282" s="187"/>
      <c r="D282" s="187"/>
      <c r="E282" s="187"/>
      <c r="F282" s="187"/>
      <c r="G282" s="187"/>
      <c r="H282" s="187"/>
      <c r="I282" s="189"/>
    </row>
    <row r="283" spans="1:9" ht="15.6" customHeight="1" x14ac:dyDescent="0.25">
      <c r="A283" s="211" t="s">
        <v>7</v>
      </c>
      <c r="B283" s="180">
        <v>1</v>
      </c>
      <c r="C283" s="213"/>
      <c r="D283" s="30">
        <v>28000</v>
      </c>
      <c r="E283" s="101">
        <v>0</v>
      </c>
      <c r="F283" s="17">
        <f>D283*1.5</f>
        <v>42000</v>
      </c>
      <c r="G283" s="33">
        <v>0</v>
      </c>
      <c r="H283" s="17">
        <f>D283*2</f>
        <v>56000</v>
      </c>
      <c r="I283" s="33">
        <v>0</v>
      </c>
    </row>
    <row r="284" spans="1:9" ht="15.6" customHeight="1" thickBot="1" x14ac:dyDescent="0.3">
      <c r="A284" s="212"/>
      <c r="B284" s="184">
        <v>2</v>
      </c>
      <c r="C284" s="214"/>
      <c r="D284" s="32">
        <v>28565</v>
      </c>
      <c r="E284" s="102">
        <v>0</v>
      </c>
      <c r="F284" s="19">
        <f>D283*1.5+765</f>
        <v>42765</v>
      </c>
      <c r="G284" s="35">
        <v>0</v>
      </c>
      <c r="H284" s="19">
        <f>D283*2+870</f>
        <v>56870</v>
      </c>
      <c r="I284" s="35">
        <v>0</v>
      </c>
    </row>
    <row r="285" spans="1:9" ht="15.6" customHeight="1" x14ac:dyDescent="0.25">
      <c r="A285" s="211" t="s">
        <v>119</v>
      </c>
      <c r="B285" s="180">
        <v>1</v>
      </c>
      <c r="C285" s="213"/>
      <c r="D285" s="30">
        <v>28000</v>
      </c>
      <c r="E285" s="101">
        <v>0</v>
      </c>
      <c r="F285" s="17">
        <f>D285*1.5</f>
        <v>42000</v>
      </c>
      <c r="G285" s="33">
        <v>0</v>
      </c>
      <c r="H285" s="17">
        <f>D285*2</f>
        <v>56000</v>
      </c>
      <c r="I285" s="33">
        <v>0</v>
      </c>
    </row>
    <row r="286" spans="1:9" ht="15.6" customHeight="1" thickBot="1" x14ac:dyDescent="0.3">
      <c r="A286" s="212"/>
      <c r="B286" s="184">
        <v>2</v>
      </c>
      <c r="C286" s="214"/>
      <c r="D286" s="32">
        <v>28565</v>
      </c>
      <c r="E286" s="102">
        <v>0</v>
      </c>
      <c r="F286" s="19">
        <f>D285*1.5+765</f>
        <v>42765</v>
      </c>
      <c r="G286" s="35">
        <v>0</v>
      </c>
      <c r="H286" s="19">
        <f>D285*2+870</f>
        <v>56870</v>
      </c>
      <c r="I286" s="35">
        <v>0</v>
      </c>
    </row>
    <row r="287" spans="1:9" ht="15.6" customHeight="1" x14ac:dyDescent="0.25">
      <c r="A287" s="211" t="s">
        <v>120</v>
      </c>
      <c r="B287" s="180">
        <v>1</v>
      </c>
      <c r="C287" s="213"/>
      <c r="D287" s="30">
        <v>28000</v>
      </c>
      <c r="E287" s="101">
        <v>0</v>
      </c>
      <c r="F287" s="17">
        <f>D287*1.5</f>
        <v>42000</v>
      </c>
      <c r="G287" s="33">
        <v>0</v>
      </c>
      <c r="H287" s="17">
        <f>D287*2</f>
        <v>56000</v>
      </c>
      <c r="I287" s="33">
        <v>0</v>
      </c>
    </row>
    <row r="288" spans="1:9" ht="15.6" customHeight="1" thickBot="1" x14ac:dyDescent="0.3">
      <c r="A288" s="212"/>
      <c r="B288" s="184">
        <v>2</v>
      </c>
      <c r="C288" s="214"/>
      <c r="D288" s="32">
        <v>28565</v>
      </c>
      <c r="E288" s="102">
        <v>0</v>
      </c>
      <c r="F288" s="19">
        <f>D287*1.5+765</f>
        <v>42765</v>
      </c>
      <c r="G288" s="35">
        <v>0</v>
      </c>
      <c r="H288" s="19">
        <f>D287*2+870</f>
        <v>56870</v>
      </c>
      <c r="I288" s="35">
        <v>0</v>
      </c>
    </row>
    <row r="289" spans="1:9" ht="15.6" customHeight="1" x14ac:dyDescent="0.25">
      <c r="A289" s="211" t="s">
        <v>10</v>
      </c>
      <c r="B289" s="180">
        <v>1</v>
      </c>
      <c r="C289" s="213"/>
      <c r="D289" s="30">
        <v>28000</v>
      </c>
      <c r="E289" s="101">
        <v>0</v>
      </c>
      <c r="F289" s="17">
        <f>D289*1.5</f>
        <v>42000</v>
      </c>
      <c r="G289" s="33">
        <v>0</v>
      </c>
      <c r="H289" s="17">
        <f>D289*2</f>
        <v>56000</v>
      </c>
      <c r="I289" s="33">
        <v>0</v>
      </c>
    </row>
    <row r="290" spans="1:9" ht="15.6" customHeight="1" thickBot="1" x14ac:dyDescent="0.3">
      <c r="A290" s="212"/>
      <c r="B290" s="184">
        <v>2</v>
      </c>
      <c r="C290" s="214"/>
      <c r="D290" s="32">
        <v>28565</v>
      </c>
      <c r="E290" s="102">
        <v>0</v>
      </c>
      <c r="F290" s="19">
        <f>D289*1.5+765</f>
        <v>42765</v>
      </c>
      <c r="G290" s="35">
        <v>0</v>
      </c>
      <c r="H290" s="19">
        <f>D289*2+870</f>
        <v>56870</v>
      </c>
      <c r="I290" s="35">
        <v>0</v>
      </c>
    </row>
    <row r="291" spans="1:9" ht="15.6" customHeight="1" x14ac:dyDescent="0.25">
      <c r="A291" s="215" t="s">
        <v>21</v>
      </c>
      <c r="B291" s="180">
        <v>1</v>
      </c>
      <c r="C291" s="213"/>
      <c r="D291" s="30">
        <v>28000</v>
      </c>
      <c r="E291" s="101">
        <v>0</v>
      </c>
      <c r="F291" s="17">
        <f>D291*1.5</f>
        <v>42000</v>
      </c>
      <c r="G291" s="33">
        <v>0</v>
      </c>
      <c r="H291" s="17">
        <f>D291*2</f>
        <v>56000</v>
      </c>
      <c r="I291" s="33">
        <v>0</v>
      </c>
    </row>
    <row r="292" spans="1:9" ht="15.6" customHeight="1" thickBot="1" x14ac:dyDescent="0.3">
      <c r="A292" s="216"/>
      <c r="B292" s="184">
        <v>2</v>
      </c>
      <c r="C292" s="214"/>
      <c r="D292" s="32">
        <v>28565</v>
      </c>
      <c r="E292" s="102">
        <v>0</v>
      </c>
      <c r="F292" s="19">
        <f>D291*1.5+765</f>
        <v>42765</v>
      </c>
      <c r="G292" s="35">
        <v>0</v>
      </c>
      <c r="H292" s="19">
        <f>D291*2+870</f>
        <v>56870</v>
      </c>
      <c r="I292" s="35">
        <v>0</v>
      </c>
    </row>
    <row r="293" spans="1:9" ht="15.6" customHeight="1" x14ac:dyDescent="0.25">
      <c r="A293" s="215" t="s">
        <v>121</v>
      </c>
      <c r="B293" s="180">
        <v>1</v>
      </c>
      <c r="C293" s="213"/>
      <c r="D293" s="30">
        <v>28000</v>
      </c>
      <c r="E293" s="101">
        <v>0</v>
      </c>
      <c r="F293" s="17">
        <f>D293*1.5</f>
        <v>42000</v>
      </c>
      <c r="G293" s="33">
        <v>0</v>
      </c>
      <c r="H293" s="17">
        <f>D293*2</f>
        <v>56000</v>
      </c>
      <c r="I293" s="33">
        <v>0</v>
      </c>
    </row>
    <row r="294" spans="1:9" ht="15.6" customHeight="1" thickBot="1" x14ac:dyDescent="0.3">
      <c r="A294" s="216"/>
      <c r="B294" s="184">
        <v>2</v>
      </c>
      <c r="C294" s="214"/>
      <c r="D294" s="32">
        <v>28565</v>
      </c>
      <c r="E294" s="102">
        <v>0</v>
      </c>
      <c r="F294" s="19">
        <f>D293*1.5+765</f>
        <v>42765</v>
      </c>
      <c r="G294" s="35">
        <v>0</v>
      </c>
      <c r="H294" s="19">
        <f>D293*2+870</f>
        <v>56870</v>
      </c>
      <c r="I294" s="35">
        <v>0</v>
      </c>
    </row>
    <row r="295" spans="1:9" ht="15.6" customHeight="1" x14ac:dyDescent="0.25">
      <c r="A295" s="215" t="s">
        <v>122</v>
      </c>
      <c r="B295" s="180">
        <v>1</v>
      </c>
      <c r="C295" s="213"/>
      <c r="D295" s="30">
        <v>28000</v>
      </c>
      <c r="E295" s="101">
        <v>0</v>
      </c>
      <c r="F295" s="17">
        <f>D295*1.5</f>
        <v>42000</v>
      </c>
      <c r="G295" s="33">
        <v>0</v>
      </c>
      <c r="H295" s="17">
        <f>D295*2</f>
        <v>56000</v>
      </c>
      <c r="I295" s="33">
        <v>0</v>
      </c>
    </row>
    <row r="296" spans="1:9" ht="15.6" customHeight="1" thickBot="1" x14ac:dyDescent="0.3">
      <c r="A296" s="216"/>
      <c r="B296" s="184">
        <v>2</v>
      </c>
      <c r="C296" s="214"/>
      <c r="D296" s="32">
        <v>28565</v>
      </c>
      <c r="E296" s="102">
        <v>0</v>
      </c>
      <c r="F296" s="19">
        <f>D295*1.5+765</f>
        <v>42765</v>
      </c>
      <c r="G296" s="35">
        <v>0</v>
      </c>
      <c r="H296" s="19">
        <f>D295*2+870</f>
        <v>56870</v>
      </c>
      <c r="I296" s="35">
        <v>0</v>
      </c>
    </row>
    <row r="297" spans="1:9" ht="15.6" customHeight="1" x14ac:dyDescent="0.25">
      <c r="A297" s="211" t="s">
        <v>17</v>
      </c>
      <c r="B297" s="180">
        <v>1</v>
      </c>
      <c r="C297" s="213"/>
      <c r="D297" s="30">
        <v>28000</v>
      </c>
      <c r="E297" s="101">
        <v>0</v>
      </c>
      <c r="F297" s="17">
        <f>D297*1.5</f>
        <v>42000</v>
      </c>
      <c r="G297" s="33">
        <v>0</v>
      </c>
      <c r="H297" s="17">
        <f>D297*2</f>
        <v>56000</v>
      </c>
      <c r="I297" s="33">
        <v>0</v>
      </c>
    </row>
    <row r="298" spans="1:9" ht="15.6" customHeight="1" thickBot="1" x14ac:dyDescent="0.3">
      <c r="A298" s="212"/>
      <c r="B298" s="184">
        <v>2</v>
      </c>
      <c r="C298" s="214"/>
      <c r="D298" s="32">
        <v>28565</v>
      </c>
      <c r="E298" s="102">
        <v>0</v>
      </c>
      <c r="F298" s="19">
        <f>D297*1.5+765</f>
        <v>42765</v>
      </c>
      <c r="G298" s="35">
        <v>0</v>
      </c>
      <c r="H298" s="19">
        <f>D297*2+870</f>
        <v>56870</v>
      </c>
      <c r="I298" s="35">
        <v>0</v>
      </c>
    </row>
    <row r="299" spans="1:9" ht="15.6" customHeight="1" x14ac:dyDescent="0.25">
      <c r="A299" s="211" t="s">
        <v>123</v>
      </c>
      <c r="B299" s="180">
        <v>1</v>
      </c>
      <c r="C299" s="213"/>
      <c r="D299" s="30">
        <v>28000</v>
      </c>
      <c r="E299" s="101">
        <v>0</v>
      </c>
      <c r="F299" s="17">
        <f>D299*1.5</f>
        <v>42000</v>
      </c>
      <c r="G299" s="33">
        <v>0</v>
      </c>
      <c r="H299" s="17">
        <f>D299*2</f>
        <v>56000</v>
      </c>
      <c r="I299" s="33">
        <v>0</v>
      </c>
    </row>
    <row r="300" spans="1:9" ht="15.6" customHeight="1" thickBot="1" x14ac:dyDescent="0.3">
      <c r="A300" s="212"/>
      <c r="B300" s="184">
        <v>2</v>
      </c>
      <c r="C300" s="214"/>
      <c r="D300" s="32">
        <v>28565</v>
      </c>
      <c r="E300" s="102">
        <v>0</v>
      </c>
      <c r="F300" s="19">
        <f>D299*1.5+765</f>
        <v>42765</v>
      </c>
      <c r="G300" s="35">
        <v>0</v>
      </c>
      <c r="H300" s="19">
        <f>D299*2+870</f>
        <v>56870</v>
      </c>
      <c r="I300" s="35">
        <v>0</v>
      </c>
    </row>
    <row r="301" spans="1:9" ht="15.6" customHeight="1" x14ac:dyDescent="0.25">
      <c r="A301" s="211" t="s">
        <v>124</v>
      </c>
      <c r="B301" s="180">
        <v>1</v>
      </c>
      <c r="C301" s="213"/>
      <c r="D301" s="30">
        <v>28000</v>
      </c>
      <c r="E301" s="101">
        <v>0</v>
      </c>
      <c r="F301" s="17">
        <f>D301*1.5</f>
        <v>42000</v>
      </c>
      <c r="G301" s="33">
        <v>0</v>
      </c>
      <c r="H301" s="17">
        <f>D301*2</f>
        <v>56000</v>
      </c>
      <c r="I301" s="33">
        <v>0</v>
      </c>
    </row>
    <row r="302" spans="1:9" ht="15.6" customHeight="1" thickBot="1" x14ac:dyDescent="0.3">
      <c r="A302" s="212"/>
      <c r="B302" s="184">
        <v>2</v>
      </c>
      <c r="C302" s="214"/>
      <c r="D302" s="32">
        <v>28565</v>
      </c>
      <c r="E302" s="102">
        <v>0</v>
      </c>
      <c r="F302" s="19">
        <f>D301*1.5+765</f>
        <v>42765</v>
      </c>
      <c r="G302" s="35">
        <v>0</v>
      </c>
      <c r="H302" s="19">
        <f>D301*2+870</f>
        <v>56870</v>
      </c>
      <c r="I302" s="35">
        <v>0</v>
      </c>
    </row>
    <row r="303" spans="1:9" ht="15.6" customHeight="1" thickBot="1" x14ac:dyDescent="0.3">
      <c r="A303" s="217" t="s">
        <v>86</v>
      </c>
      <c r="B303" s="188"/>
      <c r="C303" s="188"/>
      <c r="D303" s="188"/>
      <c r="E303" s="188"/>
      <c r="F303" s="188"/>
      <c r="G303" s="188"/>
      <c r="H303" s="188"/>
      <c r="I303" s="218"/>
    </row>
    <row r="304" spans="1:9" ht="15.6" customHeight="1" x14ac:dyDescent="0.25">
      <c r="A304" s="146" t="s">
        <v>62</v>
      </c>
      <c r="B304" s="180">
        <v>1</v>
      </c>
      <c r="C304" s="213"/>
      <c r="D304" s="30">
        <v>17000</v>
      </c>
      <c r="E304" s="49">
        <v>17000</v>
      </c>
      <c r="F304" s="83">
        <f>D304*1.5</f>
        <v>25500</v>
      </c>
      <c r="G304" s="86">
        <f>E304*1.5</f>
        <v>25500</v>
      </c>
      <c r="H304" s="98">
        <f>D304*2</f>
        <v>34000</v>
      </c>
      <c r="I304" s="86">
        <f>E304*2</f>
        <v>34000</v>
      </c>
    </row>
    <row r="305" spans="1:9" ht="15.6" customHeight="1" x14ac:dyDescent="0.25">
      <c r="A305" s="147"/>
      <c r="B305" s="182">
        <v>2</v>
      </c>
      <c r="C305" s="219"/>
      <c r="D305" s="31">
        <v>17000</v>
      </c>
      <c r="E305" s="28">
        <v>17000</v>
      </c>
      <c r="F305" s="84">
        <f>D305*1.5</f>
        <v>25500</v>
      </c>
      <c r="G305" s="87">
        <f>E305*1.5</f>
        <v>25500</v>
      </c>
      <c r="H305" s="99">
        <f>D305*2</f>
        <v>34000</v>
      </c>
      <c r="I305" s="87">
        <f>E305*2</f>
        <v>34000</v>
      </c>
    </row>
    <row r="306" spans="1:9" ht="15.6" customHeight="1" x14ac:dyDescent="0.25">
      <c r="A306" s="147"/>
      <c r="B306" s="182">
        <v>3</v>
      </c>
      <c r="C306" s="219"/>
      <c r="D306" s="31">
        <v>17000</v>
      </c>
      <c r="E306" s="28">
        <v>17000</v>
      </c>
      <c r="F306" s="84">
        <f>D306*1.5</f>
        <v>25500</v>
      </c>
      <c r="G306" s="87">
        <f t="shared" ref="G306:G307" si="55">E306*1.5</f>
        <v>25500</v>
      </c>
      <c r="H306" s="99">
        <f t="shared" ref="H306:I307" si="56">D306*2</f>
        <v>34000</v>
      </c>
      <c r="I306" s="87">
        <f t="shared" si="56"/>
        <v>34000</v>
      </c>
    </row>
    <row r="307" spans="1:9" ht="15.6" customHeight="1" thickBot="1" x14ac:dyDescent="0.3">
      <c r="A307" s="148"/>
      <c r="B307" s="184">
        <v>4</v>
      </c>
      <c r="C307" s="214"/>
      <c r="D307" s="32">
        <v>8800</v>
      </c>
      <c r="E307" s="29">
        <v>6000</v>
      </c>
      <c r="F307" s="85">
        <f>D307*1.5</f>
        <v>13200</v>
      </c>
      <c r="G307" s="88">
        <f t="shared" si="55"/>
        <v>9000</v>
      </c>
      <c r="H307" s="100">
        <f t="shared" si="56"/>
        <v>17600</v>
      </c>
      <c r="I307" s="88">
        <f t="shared" si="56"/>
        <v>12000</v>
      </c>
    </row>
    <row r="308" spans="1:9" ht="15.6" customHeight="1" thickBot="1" x14ac:dyDescent="0.3">
      <c r="A308" s="75" t="s">
        <v>88</v>
      </c>
      <c r="B308" s="228">
        <v>1</v>
      </c>
      <c r="C308" s="229"/>
      <c r="D308" s="51">
        <v>15000</v>
      </c>
      <c r="E308" s="52">
        <v>0</v>
      </c>
      <c r="F308" s="78">
        <f>D308*2</f>
        <v>30000</v>
      </c>
      <c r="G308" s="82">
        <v>0</v>
      </c>
      <c r="H308" s="78">
        <f>D308*3</f>
        <v>45000</v>
      </c>
      <c r="I308" s="89">
        <v>0</v>
      </c>
    </row>
    <row r="309" spans="1:9" ht="18" customHeight="1" thickBot="1" x14ac:dyDescent="0.3">
      <c r="A309" s="186" t="s">
        <v>87</v>
      </c>
      <c r="B309" s="187"/>
      <c r="C309" s="187"/>
      <c r="D309" s="187"/>
      <c r="E309" s="187"/>
      <c r="F309" s="187"/>
      <c r="G309" s="187"/>
      <c r="H309" s="187"/>
      <c r="I309" s="189"/>
    </row>
    <row r="310" spans="1:9" ht="20.25" customHeight="1" thickBot="1" x14ac:dyDescent="0.25">
      <c r="A310" s="136" t="s">
        <v>29</v>
      </c>
      <c r="B310" s="137"/>
      <c r="C310" s="138"/>
      <c r="D310" s="233" t="s">
        <v>60</v>
      </c>
      <c r="E310" s="234"/>
      <c r="F310" s="234"/>
      <c r="G310" s="234"/>
      <c r="H310" s="234"/>
      <c r="I310" s="235"/>
    </row>
    <row r="311" spans="1:9" ht="36" customHeight="1" thickBot="1" x14ac:dyDescent="0.25">
      <c r="A311" s="230"/>
      <c r="B311" s="231"/>
      <c r="C311" s="232"/>
      <c r="D311" s="236" t="s">
        <v>32</v>
      </c>
      <c r="E311" s="237"/>
      <c r="F311" s="236" t="s">
        <v>33</v>
      </c>
      <c r="G311" s="237"/>
      <c r="H311" s="238" t="s">
        <v>61</v>
      </c>
      <c r="I311" s="239"/>
    </row>
    <row r="312" spans="1:9" ht="18.95" customHeight="1" thickBot="1" x14ac:dyDescent="0.25">
      <c r="A312" s="220" t="s">
        <v>76</v>
      </c>
      <c r="B312" s="221"/>
      <c r="C312" s="222"/>
      <c r="D312" s="223"/>
      <c r="E312" s="224"/>
      <c r="F312" s="223"/>
      <c r="G312" s="224"/>
      <c r="H312" s="223"/>
      <c r="I312" s="224"/>
    </row>
    <row r="313" spans="1:9" ht="18.95" customHeight="1" thickBot="1" x14ac:dyDescent="0.25">
      <c r="A313" s="225" t="s">
        <v>127</v>
      </c>
      <c r="B313" s="226"/>
      <c r="C313" s="227"/>
      <c r="D313" s="223">
        <v>1000</v>
      </c>
      <c r="E313" s="224"/>
      <c r="F313" s="223">
        <f t="shared" ref="F313:F317" si="57">D313*1.5</f>
        <v>1500</v>
      </c>
      <c r="G313" s="224"/>
      <c r="H313" s="223">
        <f t="shared" ref="H313:H316" si="58">D313*2</f>
        <v>2000</v>
      </c>
      <c r="I313" s="224"/>
    </row>
    <row r="314" spans="1:9" ht="18.95" customHeight="1" thickBot="1" x14ac:dyDescent="0.25">
      <c r="A314" s="225" t="s">
        <v>130</v>
      </c>
      <c r="B314" s="226"/>
      <c r="C314" s="227"/>
      <c r="D314" s="223">
        <v>3000</v>
      </c>
      <c r="E314" s="224"/>
      <c r="F314" s="223">
        <f t="shared" si="57"/>
        <v>4500</v>
      </c>
      <c r="G314" s="224"/>
      <c r="H314" s="223">
        <f t="shared" si="58"/>
        <v>6000</v>
      </c>
      <c r="I314" s="224"/>
    </row>
    <row r="315" spans="1:9" ht="18.95" customHeight="1" thickBot="1" x14ac:dyDescent="0.25">
      <c r="A315" s="225" t="s">
        <v>128</v>
      </c>
      <c r="B315" s="226"/>
      <c r="C315" s="227"/>
      <c r="D315" s="223">
        <v>5000</v>
      </c>
      <c r="E315" s="224"/>
      <c r="F315" s="223">
        <f t="shared" si="57"/>
        <v>7500</v>
      </c>
      <c r="G315" s="224"/>
      <c r="H315" s="223">
        <f t="shared" si="58"/>
        <v>10000</v>
      </c>
      <c r="I315" s="224"/>
    </row>
    <row r="316" spans="1:9" ht="18.95" customHeight="1" thickBot="1" x14ac:dyDescent="0.25">
      <c r="A316" s="220" t="s">
        <v>63</v>
      </c>
      <c r="B316" s="221"/>
      <c r="C316" s="222"/>
      <c r="D316" s="223">
        <v>1100</v>
      </c>
      <c r="E316" s="224"/>
      <c r="F316" s="223">
        <f t="shared" si="57"/>
        <v>1650</v>
      </c>
      <c r="G316" s="224"/>
      <c r="H316" s="223">
        <f t="shared" si="58"/>
        <v>2200</v>
      </c>
      <c r="I316" s="224"/>
    </row>
    <row r="317" spans="1:9" ht="18.95" customHeight="1" thickBot="1" x14ac:dyDescent="0.25">
      <c r="A317" s="220" t="s">
        <v>64</v>
      </c>
      <c r="B317" s="221"/>
      <c r="C317" s="222"/>
      <c r="D317" s="223">
        <v>1000</v>
      </c>
      <c r="E317" s="224"/>
      <c r="F317" s="223">
        <f t="shared" si="57"/>
        <v>1500</v>
      </c>
      <c r="G317" s="224"/>
      <c r="H317" s="223">
        <f>D317*2-500</f>
        <v>1500</v>
      </c>
      <c r="I317" s="224"/>
    </row>
    <row r="318" spans="1:9" ht="30" customHeight="1" thickBot="1" x14ac:dyDescent="0.25">
      <c r="A318" s="220" t="s">
        <v>65</v>
      </c>
      <c r="B318" s="221"/>
      <c r="C318" s="222"/>
      <c r="D318" s="240">
        <v>230</v>
      </c>
      <c r="E318" s="241"/>
      <c r="F318" s="240"/>
      <c r="G318" s="241"/>
      <c r="H318" s="240"/>
      <c r="I318" s="241"/>
    </row>
    <row r="319" spans="1:9" ht="31.5" customHeight="1" thickBot="1" x14ac:dyDescent="0.25">
      <c r="A319" s="220" t="s">
        <v>66</v>
      </c>
      <c r="B319" s="221"/>
      <c r="C319" s="222"/>
      <c r="D319" s="240">
        <v>390</v>
      </c>
      <c r="E319" s="241"/>
      <c r="F319" s="240">
        <v>590</v>
      </c>
      <c r="G319" s="241"/>
      <c r="H319" s="240">
        <v>790</v>
      </c>
      <c r="I319" s="241"/>
    </row>
    <row r="320" spans="1:9" ht="18.95" customHeight="1" thickBot="1" x14ac:dyDescent="0.25">
      <c r="A320" s="220" t="s">
        <v>67</v>
      </c>
      <c r="B320" s="221"/>
      <c r="C320" s="222"/>
      <c r="D320" s="223"/>
      <c r="E320" s="224"/>
      <c r="F320" s="223"/>
      <c r="G320" s="224"/>
      <c r="H320" s="223"/>
      <c r="I320" s="224"/>
    </row>
    <row r="321" spans="1:9" ht="18.95" customHeight="1" thickBot="1" x14ac:dyDescent="0.25">
      <c r="A321" s="225" t="s">
        <v>68</v>
      </c>
      <c r="B321" s="226"/>
      <c r="C321" s="227"/>
      <c r="D321" s="223">
        <v>2100</v>
      </c>
      <c r="E321" s="224"/>
      <c r="F321" s="223">
        <f t="shared" ref="F321:F323" si="59">D321*1.5</f>
        <v>3150</v>
      </c>
      <c r="G321" s="224"/>
      <c r="H321" s="223">
        <f t="shared" ref="H321:H323" si="60">D321*2</f>
        <v>4200</v>
      </c>
      <c r="I321" s="224"/>
    </row>
    <row r="322" spans="1:9" ht="18.95" customHeight="1" thickBot="1" x14ac:dyDescent="0.25">
      <c r="A322" s="225" t="s">
        <v>69</v>
      </c>
      <c r="B322" s="226"/>
      <c r="C322" s="227"/>
      <c r="D322" s="223">
        <v>2100</v>
      </c>
      <c r="E322" s="224"/>
      <c r="F322" s="223">
        <f t="shared" si="59"/>
        <v>3150</v>
      </c>
      <c r="G322" s="224"/>
      <c r="H322" s="223">
        <f t="shared" si="60"/>
        <v>4200</v>
      </c>
      <c r="I322" s="224"/>
    </row>
    <row r="323" spans="1:9" ht="18.95" customHeight="1" thickBot="1" x14ac:dyDescent="0.25">
      <c r="A323" s="225" t="s">
        <v>70</v>
      </c>
      <c r="B323" s="226"/>
      <c r="C323" s="227"/>
      <c r="D323" s="223">
        <v>2100</v>
      </c>
      <c r="E323" s="224"/>
      <c r="F323" s="223">
        <f t="shared" si="59"/>
        <v>3150</v>
      </c>
      <c r="G323" s="224"/>
      <c r="H323" s="223">
        <f t="shared" si="60"/>
        <v>4200</v>
      </c>
      <c r="I323" s="224"/>
    </row>
    <row r="324" spans="1:9" ht="18.95" customHeight="1" thickBot="1" x14ac:dyDescent="0.25">
      <c r="A324" s="220" t="s">
        <v>75</v>
      </c>
      <c r="B324" s="221"/>
      <c r="C324" s="222"/>
      <c r="D324" s="223"/>
      <c r="E324" s="224"/>
      <c r="F324" s="223"/>
      <c r="G324" s="224"/>
      <c r="H324" s="223"/>
      <c r="I324" s="224"/>
    </row>
    <row r="325" spans="1:9" ht="17.100000000000001" customHeight="1" thickBot="1" x14ac:dyDescent="0.25">
      <c r="A325" s="225" t="s">
        <v>71</v>
      </c>
      <c r="B325" s="226"/>
      <c r="C325" s="227"/>
      <c r="D325" s="223">
        <v>1000</v>
      </c>
      <c r="E325" s="224"/>
      <c r="F325" s="223"/>
      <c r="G325" s="224"/>
      <c r="H325" s="223"/>
      <c r="I325" s="224"/>
    </row>
    <row r="326" spans="1:9" ht="34.5" customHeight="1" thickBot="1" x14ac:dyDescent="0.25">
      <c r="A326" s="225" t="s">
        <v>131</v>
      </c>
      <c r="B326" s="226"/>
      <c r="C326" s="227"/>
      <c r="D326" s="240">
        <v>2000</v>
      </c>
      <c r="E326" s="241"/>
      <c r="F326" s="223"/>
      <c r="G326" s="224"/>
      <c r="H326" s="223"/>
      <c r="I326" s="224"/>
    </row>
    <row r="327" spans="1:9" ht="20.25" customHeight="1" thickBot="1" x14ac:dyDescent="0.25">
      <c r="A327" s="225" t="s">
        <v>72</v>
      </c>
      <c r="B327" s="226"/>
      <c r="C327" s="227"/>
      <c r="D327" s="240"/>
      <c r="E327" s="241"/>
      <c r="F327" s="240">
        <v>6000</v>
      </c>
      <c r="G327" s="241"/>
      <c r="H327" s="240">
        <v>8000</v>
      </c>
      <c r="I327" s="241"/>
    </row>
    <row r="328" spans="1:9" ht="16.5" customHeight="1" thickBot="1" x14ac:dyDescent="0.25">
      <c r="A328" s="225" t="s">
        <v>114</v>
      </c>
      <c r="B328" s="226"/>
      <c r="C328" s="227"/>
      <c r="D328" s="223">
        <v>1000</v>
      </c>
      <c r="E328" s="224"/>
      <c r="F328" s="223"/>
      <c r="G328" s="224"/>
      <c r="H328" s="223"/>
      <c r="I328" s="224"/>
    </row>
    <row r="329" spans="1:9" ht="32.25" customHeight="1" thickBot="1" x14ac:dyDescent="0.25">
      <c r="A329" s="225" t="s">
        <v>111</v>
      </c>
      <c r="B329" s="226"/>
      <c r="C329" s="227"/>
      <c r="D329" s="240">
        <v>2000</v>
      </c>
      <c r="E329" s="241"/>
      <c r="F329" s="240">
        <f t="shared" ref="F329" si="61">D329*1.5</f>
        <v>3000</v>
      </c>
      <c r="G329" s="241"/>
      <c r="H329" s="240">
        <f t="shared" ref="H329" si="62">D329*2</f>
        <v>4000</v>
      </c>
      <c r="I329" s="241"/>
    </row>
    <row r="330" spans="1:9" ht="17.100000000000001" customHeight="1" thickBot="1" x14ac:dyDescent="0.25">
      <c r="A330" s="225" t="s">
        <v>73</v>
      </c>
      <c r="B330" s="226"/>
      <c r="C330" s="227"/>
      <c r="D330" s="223">
        <v>1500</v>
      </c>
      <c r="E330" s="224"/>
      <c r="F330" s="223"/>
      <c r="G330" s="224"/>
      <c r="H330" s="223"/>
      <c r="I330" s="224"/>
    </row>
    <row r="331" spans="1:9" ht="17.100000000000001" customHeight="1" thickBot="1" x14ac:dyDescent="0.25">
      <c r="A331" s="225" t="s">
        <v>74</v>
      </c>
      <c r="B331" s="226"/>
      <c r="C331" s="227"/>
      <c r="D331" s="223">
        <v>1000</v>
      </c>
      <c r="E331" s="224"/>
      <c r="F331" s="223">
        <f t="shared" ref="F331" si="63">D331*1.5</f>
        <v>1500</v>
      </c>
      <c r="G331" s="224"/>
      <c r="H331" s="223">
        <f t="shared" ref="H331" si="64">D331*2</f>
        <v>2000</v>
      </c>
      <c r="I331" s="224"/>
    </row>
    <row r="332" spans="1:9" ht="17.100000000000001" customHeight="1" thickBot="1" x14ac:dyDescent="0.25">
      <c r="A332" s="220" t="s">
        <v>77</v>
      </c>
      <c r="B332" s="221"/>
      <c r="C332" s="222"/>
      <c r="D332" s="223"/>
      <c r="E332" s="224"/>
      <c r="F332" s="223"/>
      <c r="G332" s="224"/>
      <c r="H332" s="223"/>
      <c r="I332" s="224"/>
    </row>
    <row r="333" spans="1:9" s="81" customFormat="1" ht="33" customHeight="1" thickBot="1" x14ac:dyDescent="0.25">
      <c r="A333" s="242" t="s">
        <v>78</v>
      </c>
      <c r="B333" s="243"/>
      <c r="C333" s="244"/>
      <c r="D333" s="245">
        <v>2000</v>
      </c>
      <c r="E333" s="246"/>
      <c r="F333" s="245"/>
      <c r="G333" s="246"/>
      <c r="H333" s="245"/>
      <c r="I333" s="246"/>
    </row>
    <row r="334" spans="1:9" s="81" customFormat="1" ht="15.75" customHeight="1" thickBot="1" x14ac:dyDescent="0.25">
      <c r="A334" s="242" t="s">
        <v>79</v>
      </c>
      <c r="B334" s="243"/>
      <c r="C334" s="244"/>
      <c r="D334" s="250">
        <v>500</v>
      </c>
      <c r="E334" s="251"/>
      <c r="F334" s="250"/>
      <c r="G334" s="251"/>
      <c r="H334" s="250"/>
      <c r="I334" s="251"/>
    </row>
    <row r="335" spans="1:9" ht="17.100000000000001" customHeight="1" thickBot="1" x14ac:dyDescent="0.25">
      <c r="A335" s="225" t="s">
        <v>80</v>
      </c>
      <c r="B335" s="226"/>
      <c r="C335" s="227"/>
      <c r="D335" s="223">
        <v>3000</v>
      </c>
      <c r="E335" s="224"/>
      <c r="F335" s="223">
        <v>6000</v>
      </c>
      <c r="G335" s="224"/>
      <c r="H335" s="223">
        <f t="shared" ref="H335:H336" si="65">D335*2</f>
        <v>6000</v>
      </c>
      <c r="I335" s="224"/>
    </row>
    <row r="336" spans="1:9" ht="33.75" customHeight="1" thickBot="1" x14ac:dyDescent="0.25">
      <c r="A336" s="225" t="s">
        <v>81</v>
      </c>
      <c r="B336" s="226"/>
      <c r="C336" s="227"/>
      <c r="D336" s="240">
        <v>5000</v>
      </c>
      <c r="E336" s="241"/>
      <c r="F336" s="240">
        <v>7500</v>
      </c>
      <c r="G336" s="241"/>
      <c r="H336" s="240">
        <f t="shared" si="65"/>
        <v>10000</v>
      </c>
      <c r="I336" s="241"/>
    </row>
    <row r="337" spans="1:9" ht="17.100000000000001" customHeight="1" thickBot="1" x14ac:dyDescent="0.25">
      <c r="A337" s="220" t="s">
        <v>82</v>
      </c>
      <c r="B337" s="221"/>
      <c r="C337" s="222"/>
      <c r="D337" s="247" t="s">
        <v>85</v>
      </c>
      <c r="E337" s="248"/>
      <c r="F337" s="248"/>
      <c r="G337" s="248"/>
      <c r="H337" s="248"/>
      <c r="I337" s="249"/>
    </row>
    <row r="338" spans="1:9" ht="33" customHeight="1" thickBot="1" x14ac:dyDescent="0.25">
      <c r="A338" s="220" t="s">
        <v>95</v>
      </c>
      <c r="B338" s="221"/>
      <c r="C338" s="222"/>
      <c r="D338" s="252" t="s">
        <v>83</v>
      </c>
      <c r="E338" s="252"/>
      <c r="F338" s="252"/>
      <c r="G338" s="252"/>
      <c r="H338" s="252"/>
      <c r="I338" s="253"/>
    </row>
    <row r="339" spans="1:9" ht="32.25" customHeight="1" thickBot="1" x14ac:dyDescent="0.25">
      <c r="A339" s="220" t="s">
        <v>96</v>
      </c>
      <c r="B339" s="221"/>
      <c r="C339" s="222"/>
      <c r="D339" s="252" t="s">
        <v>84</v>
      </c>
      <c r="E339" s="252"/>
      <c r="F339" s="252"/>
      <c r="G339" s="252"/>
      <c r="H339" s="252"/>
      <c r="I339" s="253"/>
    </row>
    <row r="340" spans="1:9" ht="17.100000000000001" customHeight="1" thickBot="1" x14ac:dyDescent="0.25">
      <c r="A340" s="220" t="s">
        <v>89</v>
      </c>
      <c r="B340" s="221"/>
      <c r="C340" s="222"/>
      <c r="D340" s="223"/>
      <c r="E340" s="224"/>
      <c r="F340" s="223"/>
      <c r="G340" s="224"/>
      <c r="H340" s="223"/>
      <c r="I340" s="224"/>
    </row>
    <row r="341" spans="1:9" ht="17.100000000000001" customHeight="1" thickBot="1" x14ac:dyDescent="0.25">
      <c r="A341" s="225" t="s">
        <v>110</v>
      </c>
      <c r="B341" s="226"/>
      <c r="C341" s="227"/>
      <c r="D341" s="223">
        <v>50</v>
      </c>
      <c r="E341" s="224"/>
      <c r="F341" s="223">
        <v>100</v>
      </c>
      <c r="G341" s="224"/>
      <c r="H341" s="223">
        <f t="shared" ref="H341" si="66">D341*2</f>
        <v>100</v>
      </c>
      <c r="I341" s="224"/>
    </row>
    <row r="342" spans="1:9" ht="17.100000000000001" customHeight="1" thickBot="1" x14ac:dyDescent="0.25">
      <c r="A342" s="225" t="s">
        <v>129</v>
      </c>
      <c r="B342" s="226"/>
      <c r="C342" s="227"/>
      <c r="D342" s="223">
        <v>100</v>
      </c>
      <c r="E342" s="224"/>
      <c r="F342" s="223">
        <v>200</v>
      </c>
      <c r="G342" s="224"/>
      <c r="H342" s="223">
        <v>300</v>
      </c>
      <c r="I342" s="224"/>
    </row>
    <row r="345" spans="1:9" ht="15.75" x14ac:dyDescent="0.25">
      <c r="A345" s="77" t="s">
        <v>115</v>
      </c>
      <c r="B345" s="103"/>
      <c r="C345" s="103"/>
      <c r="D345" s="103"/>
      <c r="E345" s="26"/>
      <c r="F345" s="26"/>
      <c r="G345" s="26" t="s">
        <v>108</v>
      </c>
      <c r="H345" s="26"/>
      <c r="I345" s="26"/>
    </row>
    <row r="346" spans="1:9" ht="15.75" x14ac:dyDescent="0.25">
      <c r="A346" s="77"/>
      <c r="B346" s="103"/>
      <c r="C346" s="103"/>
      <c r="D346" s="103"/>
      <c r="E346" s="26"/>
      <c r="F346" s="26"/>
      <c r="G346" s="26"/>
      <c r="H346" s="26"/>
      <c r="I346" s="26"/>
    </row>
    <row r="347" spans="1:9" ht="15.75" x14ac:dyDescent="0.25">
      <c r="A347" s="77" t="s">
        <v>116</v>
      </c>
      <c r="B347" s="103"/>
      <c r="C347" s="103"/>
      <c r="D347" s="103"/>
      <c r="E347" s="26"/>
      <c r="F347" s="26"/>
      <c r="G347" s="26" t="s">
        <v>109</v>
      </c>
      <c r="H347" s="26"/>
      <c r="I347" s="26"/>
    </row>
    <row r="348" spans="1:9" ht="15.75" x14ac:dyDescent="0.25">
      <c r="A348" s="77"/>
      <c r="B348" s="103"/>
      <c r="C348" s="103"/>
      <c r="D348" s="103"/>
      <c r="E348" s="26"/>
      <c r="F348" s="26"/>
      <c r="G348" s="26"/>
      <c r="H348" s="26"/>
      <c r="I348" s="26"/>
    </row>
    <row r="349" spans="1:9" ht="15.75" x14ac:dyDescent="0.25">
      <c r="A349" s="77" t="s">
        <v>117</v>
      </c>
      <c r="B349" s="103"/>
      <c r="C349" s="103"/>
      <c r="D349" s="103"/>
      <c r="E349" s="26"/>
      <c r="F349" s="26"/>
      <c r="G349" s="26" t="s">
        <v>94</v>
      </c>
      <c r="H349" s="26"/>
      <c r="I349" s="26"/>
    </row>
    <row r="350" spans="1:9" ht="15.75" x14ac:dyDescent="0.25">
      <c r="A350" s="77"/>
      <c r="B350" s="103"/>
      <c r="C350" s="103"/>
      <c r="D350" s="103"/>
      <c r="E350" s="26"/>
      <c r="F350" s="26"/>
      <c r="G350" s="26"/>
      <c r="H350" s="26"/>
      <c r="I350" s="26"/>
    </row>
  </sheetData>
  <mergeCells count="488">
    <mergeCell ref="A341:C341"/>
    <mergeCell ref="D341:E341"/>
    <mergeCell ref="F341:G341"/>
    <mergeCell ref="H341:I341"/>
    <mergeCell ref="A342:C342"/>
    <mergeCell ref="D342:E342"/>
    <mergeCell ref="F342:G342"/>
    <mergeCell ref="H342:I342"/>
    <mergeCell ref="A338:C338"/>
    <mergeCell ref="D338:I338"/>
    <mergeCell ref="A339:C339"/>
    <mergeCell ref="D339:I339"/>
    <mergeCell ref="A340:C340"/>
    <mergeCell ref="D340:E340"/>
    <mergeCell ref="F340:G340"/>
    <mergeCell ref="H340:I340"/>
    <mergeCell ref="A336:C336"/>
    <mergeCell ref="D336:E336"/>
    <mergeCell ref="F336:G336"/>
    <mergeCell ref="H336:I336"/>
    <mergeCell ref="A337:C337"/>
    <mergeCell ref="D337:I337"/>
    <mergeCell ref="A334:C334"/>
    <mergeCell ref="D334:E334"/>
    <mergeCell ref="F334:G334"/>
    <mergeCell ref="H334:I334"/>
    <mergeCell ref="A335:C335"/>
    <mergeCell ref="D335:E335"/>
    <mergeCell ref="F335:G335"/>
    <mergeCell ref="H335:I335"/>
    <mergeCell ref="A332:C332"/>
    <mergeCell ref="D332:E332"/>
    <mergeCell ref="F332:G332"/>
    <mergeCell ref="H332:I332"/>
    <mergeCell ref="A333:C333"/>
    <mergeCell ref="D333:E333"/>
    <mergeCell ref="F333:G333"/>
    <mergeCell ref="H333:I333"/>
    <mergeCell ref="A330:C330"/>
    <mergeCell ref="D330:E330"/>
    <mergeCell ref="F330:G330"/>
    <mergeCell ref="H330:I330"/>
    <mergeCell ref="A331:C331"/>
    <mergeCell ref="D331:E331"/>
    <mergeCell ref="F331:G331"/>
    <mergeCell ref="H331:I331"/>
    <mergeCell ref="A328:C328"/>
    <mergeCell ref="D328:E328"/>
    <mergeCell ref="F328:G328"/>
    <mergeCell ref="H328:I328"/>
    <mergeCell ref="A329:C329"/>
    <mergeCell ref="D329:E329"/>
    <mergeCell ref="F329:G329"/>
    <mergeCell ref="H329:I329"/>
    <mergeCell ref="A326:C326"/>
    <mergeCell ref="D326:E326"/>
    <mergeCell ref="F326:G326"/>
    <mergeCell ref="H326:I326"/>
    <mergeCell ref="A327:C327"/>
    <mergeCell ref="D327:E327"/>
    <mergeCell ref="F327:G327"/>
    <mergeCell ref="H327:I327"/>
    <mergeCell ref="A324:C324"/>
    <mergeCell ref="D324:E324"/>
    <mergeCell ref="F324:G324"/>
    <mergeCell ref="H324:I324"/>
    <mergeCell ref="A325:C325"/>
    <mergeCell ref="D325:E325"/>
    <mergeCell ref="F325:G325"/>
    <mergeCell ref="H325:I325"/>
    <mergeCell ref="A322:C322"/>
    <mergeCell ref="D322:E322"/>
    <mergeCell ref="F322:G322"/>
    <mergeCell ref="H322:I322"/>
    <mergeCell ref="A323:C323"/>
    <mergeCell ref="D323:E323"/>
    <mergeCell ref="F323:G323"/>
    <mergeCell ref="H323:I323"/>
    <mergeCell ref="A320:C320"/>
    <mergeCell ref="D320:E320"/>
    <mergeCell ref="F320:G320"/>
    <mergeCell ref="H320:I320"/>
    <mergeCell ref="A321:C321"/>
    <mergeCell ref="D321:E321"/>
    <mergeCell ref="F321:G321"/>
    <mergeCell ref="H321:I321"/>
    <mergeCell ref="A318:C318"/>
    <mergeCell ref="D318:E318"/>
    <mergeCell ref="F318:G318"/>
    <mergeCell ref="H318:I318"/>
    <mergeCell ref="A319:C319"/>
    <mergeCell ref="D319:E319"/>
    <mergeCell ref="F319:G319"/>
    <mergeCell ref="H319:I319"/>
    <mergeCell ref="A316:C316"/>
    <mergeCell ref="D316:E316"/>
    <mergeCell ref="F316:G316"/>
    <mergeCell ref="H316:I316"/>
    <mergeCell ref="A317:C317"/>
    <mergeCell ref="D317:E317"/>
    <mergeCell ref="F317:G317"/>
    <mergeCell ref="H317:I317"/>
    <mergeCell ref="A314:C314"/>
    <mergeCell ref="D314:E314"/>
    <mergeCell ref="F314:G314"/>
    <mergeCell ref="H314:I314"/>
    <mergeCell ref="A315:C315"/>
    <mergeCell ref="D315:E315"/>
    <mergeCell ref="F315:G315"/>
    <mergeCell ref="H315:I315"/>
    <mergeCell ref="A312:C312"/>
    <mergeCell ref="D312:E312"/>
    <mergeCell ref="F312:G312"/>
    <mergeCell ref="H312:I312"/>
    <mergeCell ref="A313:C313"/>
    <mergeCell ref="D313:E313"/>
    <mergeCell ref="F313:G313"/>
    <mergeCell ref="H313:I313"/>
    <mergeCell ref="B308:C308"/>
    <mergeCell ref="A309:I309"/>
    <mergeCell ref="A310:C311"/>
    <mergeCell ref="D310:I310"/>
    <mergeCell ref="D311:E311"/>
    <mergeCell ref="F311:G311"/>
    <mergeCell ref="H311:I311"/>
    <mergeCell ref="A303:I303"/>
    <mergeCell ref="A304:A307"/>
    <mergeCell ref="B304:C304"/>
    <mergeCell ref="B305:C305"/>
    <mergeCell ref="B306:C306"/>
    <mergeCell ref="B307:C307"/>
    <mergeCell ref="A299:A300"/>
    <mergeCell ref="B299:C299"/>
    <mergeCell ref="B300:C300"/>
    <mergeCell ref="A301:A302"/>
    <mergeCell ref="B301:C301"/>
    <mergeCell ref="B302:C302"/>
    <mergeCell ref="A295:A296"/>
    <mergeCell ref="B295:C295"/>
    <mergeCell ref="B296:C296"/>
    <mergeCell ref="A297:A298"/>
    <mergeCell ref="B297:C297"/>
    <mergeCell ref="B298:C298"/>
    <mergeCell ref="A291:A292"/>
    <mergeCell ref="B291:C291"/>
    <mergeCell ref="B292:C292"/>
    <mergeCell ref="A293:A294"/>
    <mergeCell ref="B293:C293"/>
    <mergeCell ref="B294:C294"/>
    <mergeCell ref="A287:A288"/>
    <mergeCell ref="B287:C287"/>
    <mergeCell ref="B288:C288"/>
    <mergeCell ref="A289:A290"/>
    <mergeCell ref="B289:C289"/>
    <mergeCell ref="B290:C290"/>
    <mergeCell ref="A282:I282"/>
    <mergeCell ref="A283:A284"/>
    <mergeCell ref="B283:C283"/>
    <mergeCell ref="B284:C284"/>
    <mergeCell ref="A285:A286"/>
    <mergeCell ref="B285:C285"/>
    <mergeCell ref="B286:C286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7:A252"/>
    <mergeCell ref="B247:C247"/>
    <mergeCell ref="B248:C248"/>
    <mergeCell ref="B249:C249"/>
    <mergeCell ref="B250:C250"/>
    <mergeCell ref="B251:C251"/>
    <mergeCell ref="B252:C252"/>
    <mergeCell ref="A241:A246"/>
    <mergeCell ref="B241:C241"/>
    <mergeCell ref="B242:C242"/>
    <mergeCell ref="B243:C243"/>
    <mergeCell ref="B244:C244"/>
    <mergeCell ref="B245:C245"/>
    <mergeCell ref="B246:C246"/>
    <mergeCell ref="A235:A240"/>
    <mergeCell ref="B235:C235"/>
    <mergeCell ref="B236:C236"/>
    <mergeCell ref="B237:C237"/>
    <mergeCell ref="B238:C238"/>
    <mergeCell ref="B239:C239"/>
    <mergeCell ref="B240:C240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A218:A223"/>
    <mergeCell ref="B218:C218"/>
    <mergeCell ref="B219:C219"/>
    <mergeCell ref="B220:C220"/>
    <mergeCell ref="B221:C221"/>
    <mergeCell ref="B222:C222"/>
    <mergeCell ref="B223:C223"/>
    <mergeCell ref="A212:A217"/>
    <mergeCell ref="B212:C212"/>
    <mergeCell ref="B213:C213"/>
    <mergeCell ref="B214:C214"/>
    <mergeCell ref="B215:C215"/>
    <mergeCell ref="B216:C216"/>
    <mergeCell ref="B217:C217"/>
    <mergeCell ref="A207:A211"/>
    <mergeCell ref="B207:C207"/>
    <mergeCell ref="B208:C208"/>
    <mergeCell ref="B209:C209"/>
    <mergeCell ref="B210:C210"/>
    <mergeCell ref="B211:C211"/>
    <mergeCell ref="A201:A206"/>
    <mergeCell ref="B201:C201"/>
    <mergeCell ref="B202:C202"/>
    <mergeCell ref="B203:C203"/>
    <mergeCell ref="B204:C204"/>
    <mergeCell ref="B205:C205"/>
    <mergeCell ref="B206:C206"/>
    <mergeCell ref="A196:A200"/>
    <mergeCell ref="B196:C196"/>
    <mergeCell ref="B197:C197"/>
    <mergeCell ref="B198:C198"/>
    <mergeCell ref="B199:C199"/>
    <mergeCell ref="B200:C200"/>
    <mergeCell ref="A190:A192"/>
    <mergeCell ref="B190:C190"/>
    <mergeCell ref="B191:C191"/>
    <mergeCell ref="B192:C192"/>
    <mergeCell ref="A193:A195"/>
    <mergeCell ref="B193:C193"/>
    <mergeCell ref="B194:C194"/>
    <mergeCell ref="B195:C195"/>
    <mergeCell ref="A183:I183"/>
    <mergeCell ref="A184:A189"/>
    <mergeCell ref="B184:C184"/>
    <mergeCell ref="B185:C185"/>
    <mergeCell ref="B186:C186"/>
    <mergeCell ref="B187:C187"/>
    <mergeCell ref="B188:C188"/>
    <mergeCell ref="B189:C189"/>
    <mergeCell ref="A177:A179"/>
    <mergeCell ref="B177:C177"/>
    <mergeCell ref="B178:C178"/>
    <mergeCell ref="B179:C179"/>
    <mergeCell ref="A180:A182"/>
    <mergeCell ref="B180:C180"/>
    <mergeCell ref="B181:C181"/>
    <mergeCell ref="B182:C182"/>
    <mergeCell ref="A172:I172"/>
    <mergeCell ref="A173:A176"/>
    <mergeCell ref="B173:C173"/>
    <mergeCell ref="B174:C174"/>
    <mergeCell ref="B175:C175"/>
    <mergeCell ref="B176:C176"/>
    <mergeCell ref="A167:A171"/>
    <mergeCell ref="B167:C167"/>
    <mergeCell ref="B168:C168"/>
    <mergeCell ref="B169:C169"/>
    <mergeCell ref="B170:C170"/>
    <mergeCell ref="B171:C171"/>
    <mergeCell ref="A162:A166"/>
    <mergeCell ref="B162:C162"/>
    <mergeCell ref="B163:C163"/>
    <mergeCell ref="B164:C164"/>
    <mergeCell ref="B165:C165"/>
    <mergeCell ref="B166:C166"/>
    <mergeCell ref="A156:A161"/>
    <mergeCell ref="B156:C156"/>
    <mergeCell ref="B157:C157"/>
    <mergeCell ref="B158:C158"/>
    <mergeCell ref="B159:C159"/>
    <mergeCell ref="B160:C160"/>
    <mergeCell ref="B161:C161"/>
    <mergeCell ref="A150:A153"/>
    <mergeCell ref="B150:C150"/>
    <mergeCell ref="B151:C151"/>
    <mergeCell ref="B152:C152"/>
    <mergeCell ref="B153:C153"/>
    <mergeCell ref="A155:I155"/>
    <mergeCell ref="A142:A145"/>
    <mergeCell ref="B142:C142"/>
    <mergeCell ref="B143:C143"/>
    <mergeCell ref="B144:C144"/>
    <mergeCell ref="B145:C145"/>
    <mergeCell ref="A146:A149"/>
    <mergeCell ref="B146:C146"/>
    <mergeCell ref="B147:C147"/>
    <mergeCell ref="B148:C148"/>
    <mergeCell ref="B149:C149"/>
    <mergeCell ref="A137:A141"/>
    <mergeCell ref="B137:C137"/>
    <mergeCell ref="B138:C138"/>
    <mergeCell ref="B139:C139"/>
    <mergeCell ref="B140:C140"/>
    <mergeCell ref="B141:C141"/>
    <mergeCell ref="A131:I131"/>
    <mergeCell ref="A132:A136"/>
    <mergeCell ref="B132:C132"/>
    <mergeCell ref="B133:C133"/>
    <mergeCell ref="B134:C134"/>
    <mergeCell ref="B135:C135"/>
    <mergeCell ref="B136:C136"/>
    <mergeCell ref="A126:A130"/>
    <mergeCell ref="B126:C126"/>
    <mergeCell ref="B127:C127"/>
    <mergeCell ref="B128:C128"/>
    <mergeCell ref="B129:C129"/>
    <mergeCell ref="B130:C130"/>
    <mergeCell ref="A118:A121"/>
    <mergeCell ref="B118:C118"/>
    <mergeCell ref="B119:C119"/>
    <mergeCell ref="B120:C120"/>
    <mergeCell ref="B121:C121"/>
    <mergeCell ref="A122:A125"/>
    <mergeCell ref="B122:C122"/>
    <mergeCell ref="B123:C123"/>
    <mergeCell ref="B124:C124"/>
    <mergeCell ref="B125:C125"/>
    <mergeCell ref="A113:A117"/>
    <mergeCell ref="B113:C113"/>
    <mergeCell ref="B114:C114"/>
    <mergeCell ref="B115:C115"/>
    <mergeCell ref="B116:C116"/>
    <mergeCell ref="B117:C117"/>
    <mergeCell ref="A107:A112"/>
    <mergeCell ref="B107:C107"/>
    <mergeCell ref="B108:C108"/>
    <mergeCell ref="B109:C109"/>
    <mergeCell ref="B110:C110"/>
    <mergeCell ref="B111:C111"/>
    <mergeCell ref="B112:C112"/>
    <mergeCell ref="A102:A106"/>
    <mergeCell ref="B102:C102"/>
    <mergeCell ref="B103:C103"/>
    <mergeCell ref="B104:C104"/>
    <mergeCell ref="B105:C105"/>
    <mergeCell ref="B106:C106"/>
    <mergeCell ref="A97:A101"/>
    <mergeCell ref="B97:C97"/>
    <mergeCell ref="B98:C98"/>
    <mergeCell ref="B99:C99"/>
    <mergeCell ref="B100:C100"/>
    <mergeCell ref="B101:C101"/>
    <mergeCell ref="A92:A96"/>
    <mergeCell ref="B92:C92"/>
    <mergeCell ref="B93:C93"/>
    <mergeCell ref="B94:C94"/>
    <mergeCell ref="B95:C95"/>
    <mergeCell ref="B96:C96"/>
    <mergeCell ref="A87:A90"/>
    <mergeCell ref="B87:C87"/>
    <mergeCell ref="B88:C88"/>
    <mergeCell ref="B89:C89"/>
    <mergeCell ref="B90:C90"/>
    <mergeCell ref="A91:I91"/>
    <mergeCell ref="A82:A86"/>
    <mergeCell ref="B82:C82"/>
    <mergeCell ref="B83:C83"/>
    <mergeCell ref="B84:C84"/>
    <mergeCell ref="B85:C85"/>
    <mergeCell ref="B86:C86"/>
    <mergeCell ref="A77:A81"/>
    <mergeCell ref="B77:C77"/>
    <mergeCell ref="B78:C78"/>
    <mergeCell ref="B79:C79"/>
    <mergeCell ref="B80:C80"/>
    <mergeCell ref="B81:C81"/>
    <mergeCell ref="A71:I71"/>
    <mergeCell ref="A72:A76"/>
    <mergeCell ref="B72:C72"/>
    <mergeCell ref="B73:C73"/>
    <mergeCell ref="B74:C74"/>
    <mergeCell ref="B75:C75"/>
    <mergeCell ref="B76:C76"/>
    <mergeCell ref="A66:A70"/>
    <mergeCell ref="B66:C66"/>
    <mergeCell ref="B67:C67"/>
    <mergeCell ref="B68:C68"/>
    <mergeCell ref="B69:C69"/>
    <mergeCell ref="B70:C70"/>
    <mergeCell ref="A58:A61"/>
    <mergeCell ref="B58:C58"/>
    <mergeCell ref="B59:C59"/>
    <mergeCell ref="B60:C60"/>
    <mergeCell ref="B61:C61"/>
    <mergeCell ref="A62:A65"/>
    <mergeCell ref="B62:C62"/>
    <mergeCell ref="B63:C63"/>
    <mergeCell ref="B64:C64"/>
    <mergeCell ref="B65:C65"/>
    <mergeCell ref="A53:A57"/>
    <mergeCell ref="B53:C53"/>
    <mergeCell ref="B54:C54"/>
    <mergeCell ref="B55:C55"/>
    <mergeCell ref="B56:C56"/>
    <mergeCell ref="B57:C57"/>
    <mergeCell ref="A48:A52"/>
    <mergeCell ref="B48:C48"/>
    <mergeCell ref="B49:C49"/>
    <mergeCell ref="B50:C50"/>
    <mergeCell ref="B51:C51"/>
    <mergeCell ref="B52:C52"/>
    <mergeCell ref="A43:A47"/>
    <mergeCell ref="B43:C43"/>
    <mergeCell ref="B44:C44"/>
    <mergeCell ref="B45:C45"/>
    <mergeCell ref="B46:C46"/>
    <mergeCell ref="B47:C47"/>
    <mergeCell ref="A38:A42"/>
    <mergeCell ref="B38:C38"/>
    <mergeCell ref="B39:C39"/>
    <mergeCell ref="B40:C40"/>
    <mergeCell ref="B41:C41"/>
    <mergeCell ref="B42:C42"/>
    <mergeCell ref="A33:A37"/>
    <mergeCell ref="B33:C33"/>
    <mergeCell ref="B34:C34"/>
    <mergeCell ref="B35:C35"/>
    <mergeCell ref="B36:C36"/>
    <mergeCell ref="B37:C37"/>
    <mergeCell ref="A28:A32"/>
    <mergeCell ref="B28:C28"/>
    <mergeCell ref="B29:C29"/>
    <mergeCell ref="B30:C30"/>
    <mergeCell ref="B31:C31"/>
    <mergeCell ref="B32:C32"/>
    <mergeCell ref="A23:A27"/>
    <mergeCell ref="B23:C23"/>
    <mergeCell ref="B24:C24"/>
    <mergeCell ref="B25:C25"/>
    <mergeCell ref="B26:C26"/>
    <mergeCell ref="B27:C27"/>
    <mergeCell ref="A17:I17"/>
    <mergeCell ref="A18:I18"/>
    <mergeCell ref="A19:A22"/>
    <mergeCell ref="B19:C19"/>
    <mergeCell ref="B20:C20"/>
    <mergeCell ref="B21:C21"/>
    <mergeCell ref="B22:C22"/>
    <mergeCell ref="A8:I8"/>
    <mergeCell ref="A10:I10"/>
    <mergeCell ref="A11:I11"/>
    <mergeCell ref="A12:I12"/>
    <mergeCell ref="A14:A16"/>
    <mergeCell ref="B14:C16"/>
    <mergeCell ref="D14:I14"/>
    <mergeCell ref="D15:E15"/>
    <mergeCell ref="F15:G15"/>
    <mergeCell ref="H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Мелис Нарматов</dc:creator>
  <cp:lastModifiedBy>Гулшаир Маматова</cp:lastModifiedBy>
  <cp:lastPrinted>2022-06-20T03:24:27Z</cp:lastPrinted>
  <dcterms:created xsi:type="dcterms:W3CDTF">2019-06-25T03:42:06Z</dcterms:created>
  <dcterms:modified xsi:type="dcterms:W3CDTF">2022-08-25T04:34:43Z</dcterms:modified>
</cp:coreProperties>
</file>